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20" documentId="120_S{2AC9BD13-BADA-5192-A53E-5A8FF88502F6}" xr6:coauthVersionLast="47" xr6:coauthVersionMax="47" xr10:uidLastSave="{1FC3D23B-D34D-4A67-BCC3-2BA1D99E0E8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<sst xmlns="http://schemas.openxmlformats.org/spreadsheetml/2006/main" count="180297" uniqueCount="39133">
  <si>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</si>
  <si>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</si>
  <si>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</si>
  <si>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</si>
  <si>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</si>
  <si>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</si>
  <si>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</si>
  <si>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</si>
  <si>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</si>
  <si>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</si>
  <si>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</si>
  <si>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</si>
  <si>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</si>
  <si>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</si>
  <si>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</si>
  <si>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</si>
  <si>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</si>
  <si>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</si>
  <si>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</si>
  <si>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</si>
  <si>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</si>
  <si>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</si>
  <si>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</si>
  <si>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</si>
  <si>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</si>
  <si>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</si>
  <si>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</si>
  <si>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</si>
  <si>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</si>
  <si>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</si>
  <si>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</si>
  <si>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</si>
  <si>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</si>
  <si>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</si>
  <si>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</si>
  <si>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</si>
  <si>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</si>
  <si>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</si>
  <si>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</si>
  <si>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</si>
  <si>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</si>
  <si>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</si>
  <si>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</si>
  <si>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</si>
  <si>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</si>
  <si>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</si>
  <si>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</si>
  <si>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</si>
  <si>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</si>
  <si>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</si>
  <si>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</si>
  <si>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</si>
  <si>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</si>
  <si>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</si>
  <si>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</si>
  <si>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</si>
  <si>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</si>
  <si>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</si>
  <si>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</si>
  <si>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</si>
  <si>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</si>
  <si>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</si>
  <si>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</si>
  <si>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</si>
  <si>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</si>
  <si>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</si>
  <si>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</si>
  <si>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</si>
  <si>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</si>
  <si>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</si>
  <si>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</si>
  <si>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</si>
  <si>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</si>
  <si>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</si>
  <si>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</si>
  <si>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</si>
  <si>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</si>
  <si>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</si>
  <si>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</si>
  <si>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</si>
  <si>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</si>
  <si>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</si>
  <si>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</si>
  <si>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</si>
  <si>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</si>
  <si>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</si>
  <si>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</si>
  <si>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</si>
  <si>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</si>
  <si>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</si>
  <si>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</si>
  <si>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</si>
  <si>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</si>
  <si>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</si>
  <si>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</si>
  <si>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</si>
  <si>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</si>
  <si>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</si>
  <si>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</si>
  <si>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</si>
  <si>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</si>
  <si>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</si>
  <si>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</si>
  <si>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</si>
  <si>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</si>
  <si>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</si>
  <si>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</si>
  <si>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</si>
  <si>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</si>
  <si>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</si>
  <si>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</si>
  <si>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</si>
  <si>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</si>
  <si>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</si>
  <si>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</si>
  <si>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</si>
  <si>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</si>
  <si>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</si>
  <si>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</si>
  <si>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</si>
  <si>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</si>
  <si>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</si>
  <si>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</si>
  <si>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</si>
  <si>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</si>
  <si>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</si>
  <si>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</si>
  <si>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</si>
  <si>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</si>
  <si>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</si>
  <si>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</si>
  <si>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</si>
  <si>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</si>
  <si>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</si>
  <si>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</si>
  <si>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</si>
  <si>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</si>
  <si>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</si>
  <si>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</si>
  <si>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</si>
  <si>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</si>
  <si>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</si>
  <si>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</si>
  <si>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</si>
  <si>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</si>
  <si>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</si>
  <si>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</si>
  <si>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</si>
  <si>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</si>
  <si>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</si>
  <si>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</si>
  <si>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</si>
  <si>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</si>
  <si>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</si>
  <si>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</si>
  <si>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</si>
  <si>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</si>
  <si>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</si>
  <si>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</si>
  <si>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</si>
  <si>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</si>
  <si>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</si>
  <si>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</si>
  <si>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</si>
  <si>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</si>
  <si>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</si>
  <si>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</si>
  <si>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</si>
  <si>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</si>
  <si>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</si>
  <si>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</si>
  <si>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</si>
  <si>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</si>
  <si>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</si>
  <si>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</si>
  <si>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</si>
  <si>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</si>
  <si>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</si>
  <si>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</si>
  <si>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</si>
  <si>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</si>
  <si>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</si>
  <si>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</si>
  <si>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</si>
  <si>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</si>
  <si>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</si>
  <si>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</si>
  <si>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</si>
  <si>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</si>
  <si>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</si>
  <si>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</si>
  <si>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</si>
  <si>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</si>
  <si>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</si>
  <si>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</si>
  <si>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</si>
  <si>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</si>
  <si>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</si>
  <si>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</si>
  <si>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</si>
  <si>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</si>
  <si>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</si>
  <si>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</si>
  <si>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</si>
  <si>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</si>
  <si>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</si>
  <si>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</si>
  <si>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</si>
  <si>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</si>
  <si>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</si>
  <si>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</si>
  <si>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</si>
  <si>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</si>
  <si>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</si>
  <si>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</si>
  <si>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</si>
  <si>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</si>
  <si>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</si>
  <si>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</si>
  <si>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</si>
  <si>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</si>
  <si>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</si>
  <si>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</si>
  <si>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</si>
  <si>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</si>
  <si>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</si>
  <si>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</si>
  <si>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</si>
  <si>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</si>
  <si>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</si>
  <si>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</si>
  <si>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</si>
  <si>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</si>
  <si>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</si>
  <si>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</si>
  <si>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</si>
  <si>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</si>
  <si>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</si>
  <si>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</si>
  <si>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</si>
  <si>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</si>
  <si>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</si>
  <si>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</si>
  <si>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</si>
  <si>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</si>
  <si>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</si>
  <si>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</si>
  <si>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</si>
  <si>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</si>
  <si>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</si>
  <si>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</si>
  <si>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</si>
  <si>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</si>
  <si>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</si>
  <si>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</si>
  <si>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</si>
  <si>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</si>
  <si>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</si>
  <si>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</si>
  <si>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</si>
  <si>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</si>
  <si>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</si>
  <si>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</si>
  <si>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</si>
  <si>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</si>
  <si>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</si>
  <si>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</si>
  <si>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</si>
  <si>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</si>
  <si>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</si>
  <si>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</si>
  <si>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</si>
  <si>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</si>
  <si>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</si>
  <si>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</si>
  <si>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</si>
  <si>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</si>
  <si>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</si>
  <si>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</si>
  <si>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</si>
  <si>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</si>
  <si>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</si>
  <si>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</si>
  <si>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</si>
  <si>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</si>
  <si>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</si>
  <si>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</si>
  <si>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</si>
  <si>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</si>
  <si>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</si>
  <si>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</si>
  <si>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</si>
  <si>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</si>
  <si>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</si>
  <si>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</si>
  <si>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</si>
  <si>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</si>
  <si>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</si>
  <si>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</si>
  <si>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</si>
  <si>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</si>
  <si>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</si>
  <si>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</si>
  <si>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</si>
  <si>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</si>
  <si>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</si>
  <si>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</si>
  <si>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</si>
  <si>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</si>
  <si>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</si>
  <si>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</si>
  <si>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</si>
  <si>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</si>
  <si>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</si>
  <si>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</si>
  <si>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</si>
  <si>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</si>
  <si>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</si>
  <si>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</si>
  <si>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</si>
  <si>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</si>
  <si>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</si>
  <si>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</si>
  <si>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</si>
  <si>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</si>
  <si>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</si>
  <si>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</si>
  <si>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</si>
  <si>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</si>
  <si>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</si>
  <si>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</si>
  <si>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</si>
  <si>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</si>
  <si>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</si>
  <si>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</si>
  <si>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</si>
  <si>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</si>
  <si>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</si>
  <si>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</si>
  <si>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</si>
  <si>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</si>
  <si>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</si>
  <si>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</si>
  <si>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</si>
  <si>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</si>
  <si>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</si>
  <si>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</si>
  <si>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</si>
  <si>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</si>
  <si>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</si>
  <si>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</si>
  <si>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</si>
  <si>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</si>
  <si>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</si>
  <si>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</si>
  <si>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</si>
  <si>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</si>
  <si>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</si>
  <si>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</si>
  <si>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</si>
  <si>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</si>
  <si>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</si>
  <si>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</si>
  <si>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</si>
  <si>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</si>
  <si>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</si>
  <si>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</si>
  <si>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</si>
  <si>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</si>
  <si>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</si>
  <si>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</si>
  <si>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</si>
  <si>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</si>
  <si>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</si>
  <si>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</si>
  <si>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</si>
  <si>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</si>
  <si>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</si>
  <si>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</si>
  <si>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</si>
  <si>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</si>
  <si>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</si>
  <si>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</si>
  <si>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</si>
  <si>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</si>
  <si>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</si>
  <si>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</si>
  <si>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</si>
  <si>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</si>
  <si>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</si>
  <si>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</si>
  <si>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</si>
  <si>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</si>
  <si>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</si>
  <si>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</si>
  <si>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</si>
  <si>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</si>
  <si>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</si>
  <si>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</si>
  <si>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</si>
  <si>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</si>
  <si>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</si>
  <si>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</si>
  <si>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</si>
  <si>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</si>
  <si>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</si>
  <si>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</si>
  <si>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</si>
  <si>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</si>
  <si>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</si>
  <si>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</si>
  <si>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</si>
  <si>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</si>
  <si>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</si>
  <si>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</si>
  <si>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</si>
  <si>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</si>
  <si>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</si>
  <si>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</si>
  <si>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</si>
  <si>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</si>
  <si>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</si>
  <si>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</si>
  <si>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</si>
  <si>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</si>
  <si>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</si>
  <si>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</si>
  <si>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</si>
  <si>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</si>
  <si>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</si>
  <si>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</si>
  <si>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</si>
  <si>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</si>
  <si>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</si>
  <si>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</si>
  <si>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</si>
  <si>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</si>
  <si>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</si>
  <si>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</si>
  <si>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</si>
  <si>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</si>
  <si>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</si>
  <si>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</si>
  <si>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</si>
  <si>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</si>
  <si>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</si>
  <si>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</si>
  <si>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</si>
  <si>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</si>
  <si>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</si>
  <si>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</si>
  <si>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</si>
  <si>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</si>
  <si>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</si>
  <si>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</si>
  <si>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</si>
  <si>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</si>
  <si>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</si>
  <si>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</si>
  <si>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</si>
  <si>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</si>
  <si>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</si>
  <si>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</si>
  <si>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</si>
  <si>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</si>
  <si>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</si>
  <si>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</si>
  <si>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</si>
  <si>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</si>
  <si>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</si>
  <si>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</si>
  <si>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</si>
  <si>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</si>
  <si>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</si>
  <si>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</si>
  <si>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</si>
  <si>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</si>
  <si>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</si>
  <si>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</si>
  <si>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</si>
  <si>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</si>
  <si>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</si>
  <si>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</si>
  <si>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</si>
  <si>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</si>
  <si>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</si>
  <si>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</si>
  <si>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</si>
  <si>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</si>
  <si>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</si>
  <si>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</si>
  <si>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</si>
  <si>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</si>
  <si>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</si>
  <si>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</si>
  <si>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</si>
  <si>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</si>
  <si>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</si>
  <si>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</si>
  <si>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</si>
  <si>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</si>
  <si>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</si>
  <si>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</si>
  <si>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</si>
  <si>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</si>
  <si>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</si>
  <si>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</si>
  <si>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</si>
  <si>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</si>
  <si>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</si>
  <si>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</si>
  <si>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</si>
  <si>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</si>
  <si>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</si>
  <si>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</si>
  <si>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</si>
  <si>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</si>
  <si>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</si>
  <si>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</si>
  <si>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</si>
  <si>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</si>
  <si>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</si>
  <si>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</si>
  <si>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</si>
  <si>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</si>
  <si>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</si>
  <si>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</si>
  <si>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</si>
  <si>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</si>
  <si>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</si>
  <si>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</si>
  <si>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</si>
  <si>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</si>
  <si>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</si>
  <si>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</si>
  <si>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</si>
  <si>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</si>
  <si>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</si>
  <si>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</si>
  <si>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</si>
  <si>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</si>
  <si>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</si>
  <si>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</si>
  <si>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</si>
  <si>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</si>
  <si>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</si>
  <si>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</si>
  <si>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</si>
  <si>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</si>
  <si>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</si>
  <si>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</si>
  <si>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</si>
  <si>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</si>
  <si>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</si>
  <si>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</si>
  <si>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</si>
  <si>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</si>
  <si>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</si>
  <si>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</si>
  <si>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</si>
  <si>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</si>
  <si>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</si>
  <si>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</si>
  <si>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</si>
  <si>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</si>
  <si>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</si>
  <si>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</si>
  <si>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</si>
  <si>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</si>
  <si>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</si>
  <si>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</si>
  <si>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</si>
  <si>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</si>
  <si>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</si>
  <si>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</si>
  <si>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</si>
  <si>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</si>
  <si>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</si>
  <si>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</si>
  <si>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</si>
  <si>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</si>
  <si>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</si>
  <si>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</si>
  <si>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</si>
  <si>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</si>
  <si>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</si>
  <si>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</si>
  <si>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</si>
  <si>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</si>
  <si>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</si>
  <si>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</si>
  <si>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</si>
  <si>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</si>
  <si>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</si>
  <si>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</si>
  <si>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</si>
  <si>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</si>
  <si>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</si>
  <si>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</si>
  <si>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</si>
  <si>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</si>
  <si>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</si>
  <si>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</si>
  <si>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</si>
  <si>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</si>
  <si>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</si>
  <si>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</si>
  <si>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</si>
  <si>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</si>
  <si>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</si>
  <si>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</si>
  <si>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</si>
  <si>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</si>
  <si>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</si>
  <si>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</si>
  <si>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</si>
  <si>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</si>
  <si>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</si>
  <si>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</si>
  <si>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</si>
  <si>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</si>
  <si>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</si>
  <si>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</si>
  <si>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</si>
  <si>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</si>
  <si>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</si>
  <si>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</si>
  <si>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</si>
  <si>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</si>
  <si>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</si>
  <si>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</si>
  <si>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</si>
  <si>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</si>
  <si>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</si>
  <si>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</si>
  <si>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</si>
  <si>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</si>
  <si>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</si>
  <si>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</si>
  <si>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</si>
  <si>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</si>
  <si>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</si>
  <si>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</si>
  <si>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</si>
  <si>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</si>
  <si>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</si>
  <si>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</si>
  <si>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</si>
  <si>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</si>
  <si>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</si>
  <si>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</si>
  <si>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</si>
  <si>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</si>
  <si>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</si>
  <si>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</si>
  <si>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</si>
  <si>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</si>
  <si>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</si>
  <si>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</si>
  <si>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</si>
  <si>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</si>
  <si>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</si>
  <si>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</si>
  <si>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</si>
  <si>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</si>
  <si>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</si>
  <si>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</si>
  <si>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</si>
  <si>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</si>
  <si>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</si>
  <si>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</si>
  <si>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</si>
  <si>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</si>
  <si>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</si>
  <si>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</si>
  <si>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</si>
  <si>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</si>
  <si>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</si>
  <si>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</si>
  <si>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</si>
  <si>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</si>
  <si>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</si>
  <si>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</si>
  <si>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</si>
  <si>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</si>
  <si>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</si>
  <si>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</si>
  <si>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</si>
  <si>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</si>
  <si>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</si>
  <si>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</si>
  <si>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</si>
  <si>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</si>
  <si>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</si>
  <si>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</si>
  <si>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</si>
  <si>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</si>
  <si>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</si>
  <si>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</si>
  <si>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</si>
  <si>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</si>
  <si>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</si>
  <si>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</si>
  <si>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</si>
  <si>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</si>
  <si>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</si>
  <si>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</si>
  <si>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</si>
  <si>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</si>
  <si>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</si>
  <si>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</si>
  <si>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</si>
  <si>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</si>
  <si>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</si>
  <si>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</si>
  <si>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</si>
  <si>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</si>
  <si>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</si>
  <si>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</si>
  <si>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</si>
  <si>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</si>
  <si>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</si>
  <si>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</si>
  <si>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</si>
  <si>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</si>
  <si>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</si>
  <si>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</si>
  <si>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</si>
  <si>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</si>
  <si>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</si>
  <si>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</si>
  <si>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</si>
  <si>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</si>
  <si>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</si>
  <si>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</si>
  <si>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</si>
  <si>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</si>
  <si>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</si>
  <si>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</si>
  <si>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</si>
  <si>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</si>
  <si>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</si>
  <si>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</si>
  <si>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</si>
  <si>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</si>
  <si>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</si>
  <si>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</si>
  <si>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</si>
  <si>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</si>
  <si>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</si>
  <si>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</si>
  <si>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</si>
  <si>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</si>
  <si>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</si>
  <si>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</si>
  <si>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</si>
  <si>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</si>
  <si>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</si>
  <si>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</si>
  <si>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</si>
  <si>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</si>
  <si>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</si>
  <si>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</si>
  <si>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</si>
  <si>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</si>
  <si>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</si>
  <si>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</si>
  <si>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</si>
  <si>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</si>
  <si>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</si>
  <si>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</si>
  <si>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</si>
  <si>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</si>
  <si>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</si>
  <si>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</si>
  <si>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</si>
  <si>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</si>
  <si>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</si>
  <si>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</si>
  <si>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</si>
  <si>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</si>
  <si>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</si>
  <si>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</si>
  <si>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</si>
  <si>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</si>
  <si>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</si>
  <si>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</si>
  <si>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</si>
  <si>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</si>
  <si>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</si>
  <si>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</si>
  <si>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</si>
  <si>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</si>
  <si>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</si>
  <si>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</si>
  <si>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</si>
  <si>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</si>
  <si>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</si>
  <si>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</si>
  <si>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</si>
  <si>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</si>
  <si>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</si>
  <si>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</si>
  <si>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</si>
  <si>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</si>
  <si>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</si>
  <si>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</si>
  <si>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</si>
  <si>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</si>
  <si>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</si>
  <si>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</si>
  <si>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</si>
  <si>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</si>
  <si>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</si>
  <si>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</si>
  <si>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</si>
  <si>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</si>
  <si>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</si>
  <si>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</si>
  <si>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</si>
  <si>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</si>
  <si>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</si>
  <si>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</si>
  <si>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</si>
  <si>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</si>
  <si>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</si>
  <si>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</si>
  <si>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</si>
  <si>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</si>
  <si>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</si>
  <si>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</si>
  <si>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</si>
  <si>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</si>
  <si>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</si>
  <si>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</si>
  <si>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</si>
  <si>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</si>
  <si>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</si>
  <si>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</si>
  <si>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</si>
  <si>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</si>
  <si>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</si>
  <si>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</si>
  <si>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</si>
  <si>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</si>
  <si>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</si>
  <si>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</si>
  <si>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</si>
  <si>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</si>
  <si>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</si>
  <si>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</si>
  <si>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</si>
  <si>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</si>
  <si>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</si>
  <si>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</si>
  <si>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</si>
  <si>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</si>
  <si>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</si>
  <si>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</si>
  <si>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</si>
  <si>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</si>
  <si>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</si>
  <si>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</si>
  <si>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</si>
  <si>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</si>
  <si>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</si>
  <si>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</si>
  <si>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</si>
  <si>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</si>
  <si>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</si>
  <si>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</si>
  <si>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</si>
  <si>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</si>
  <si>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</si>
  <si>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</si>
  <si>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</si>
  <si>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</si>
  <si>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</si>
  <si>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</si>
  <si>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</si>
  <si>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</si>
  <si>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</si>
  <si>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</si>
  <si>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</si>
  <si>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</si>
  <si>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</si>
  <si>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</si>
  <si>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</si>
  <si>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</si>
  <si>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</si>
  <si>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</si>
  <si>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</si>
  <si>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</si>
  <si>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</si>
  <si>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</si>
  <si>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</si>
  <si>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</si>
  <si>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</si>
  <si>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</si>
  <si>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</si>
  <si>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</si>
  <si>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</si>
  <si>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</si>
  <si>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</si>
  <si>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</si>
  <si>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</si>
  <si>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</si>
  <si>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</si>
  <si>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</si>
  <si>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</si>
  <si>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</si>
  <si>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</si>
  <si>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</si>
  <si>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</si>
  <si>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</si>
  <si>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</si>
  <si>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</si>
  <si>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</si>
  <si>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</si>
  <si>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</si>
  <si>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</si>
  <si>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</si>
  <si>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</si>
  <si>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</si>
  <si>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</si>
  <si>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</si>
  <si>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</si>
  <si>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</si>
  <si>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</si>
  <si>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</si>
  <si>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</si>
  <si>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</si>
  <si>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</si>
  <si>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</si>
  <si>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</si>
  <si>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</si>
  <si>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</si>
  <si>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</si>
  <si>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</si>
  <si>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</si>
  <si>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</si>
  <si>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</si>
  <si>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</si>
  <si>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</si>
  <si>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</si>
  <si>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</si>
  <si>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</si>
  <si>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</si>
  <si>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</si>
  <si>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</si>
  <si>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</si>
  <si>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</si>
  <si>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</si>
  <si>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</si>
  <si>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</si>
  <si>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</si>
  <si>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</si>
  <si>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</si>
  <si>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</si>
  <si>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</si>
  <si>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</si>
  <si>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</si>
  <si>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</si>
  <si>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</si>
  <si>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</si>
  <si>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</si>
  <si>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</si>
  <si>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</si>
  <si>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</si>
  <si>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</si>
  <si>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</si>
  <si>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</si>
  <si>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</si>
  <si>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</si>
  <si>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</si>
  <si>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</si>
  <si>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</si>
  <si>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</si>
  <si>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</si>
  <si>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</si>
  <si>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</si>
  <si>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</si>
  <si>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</si>
  <si>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</si>
  <si>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</si>
  <si>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</si>
  <si>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</si>
  <si>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</si>
  <si>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</si>
  <si>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</si>
  <si>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</si>
  <si>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</si>
  <si>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</si>
  <si>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</si>
  <si>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</si>
  <si>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</si>
  <si>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</si>
  <si>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</si>
  <si>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</si>
  <si>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</si>
  <si>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</si>
  <si>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</si>
  <si>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</si>
  <si>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</si>
  <si>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</si>
  <si>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</si>
  <si>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</si>
  <si>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</si>
  <si>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</si>
  <si>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</si>
  <si>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</si>
  <si>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</si>
  <si>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</si>
  <si>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</si>
  <si>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</si>
  <si>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</si>
  <si>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</si>
  <si>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</si>
  <si>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</si>
  <si>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</si>
  <si>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</si>
  <si>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</si>
  <si>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</si>
  <si>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</si>
  <si>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</si>
  <si>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</si>
  <si>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</si>
  <si>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</si>
  <si>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</si>
  <si>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</si>
  <si>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</si>
  <si>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</si>
  <si>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</si>
  <si>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</si>
  <si>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</si>
  <si>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</si>
  <si>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</si>
  <si>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</si>
  <si>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</si>
  <si>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</si>
  <si>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</si>
  <si>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</si>
  <si>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</si>
  <si>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</si>
  <si>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</si>
  <si>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</si>
  <si>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</si>
  <si>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</si>
  <si>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</si>
  <si>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</si>
  <si>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</si>
  <si>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</si>
  <si>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</si>
  <si>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</si>
  <si>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</si>
  <si>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</si>
  <si>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</si>
  <si>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</si>
  <si>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</si>
  <si>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</si>
  <si>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</si>
  <si>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</si>
  <si>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</si>
  <si>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</si>
  <si>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</si>
  <si>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</si>
  <si>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</si>
  <si>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</si>
  <si>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</si>
  <si>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</si>
  <si>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</si>
  <si>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</si>
  <si>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</si>
  <si>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</si>
  <si>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</si>
  <si>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</si>
  <si>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</si>
  <si>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</si>
  <si>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</si>
  <si>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</si>
  <si>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</si>
  <si>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</si>
  <si>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</si>
  <si>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</si>
  <si>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</si>
  <si>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</si>
  <si>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</si>
  <si>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</si>
  <si>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</si>
  <si>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</si>
  <si>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</si>
  <si>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</si>
  <si>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</si>
  <si>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</si>
  <si>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</si>
  <si>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</si>
  <si>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</si>
  <si>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</si>
  <si>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</si>
  <si>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</si>
  <si>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</si>
  <si>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</si>
  <si>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</si>
  <si>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</si>
  <si>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</si>
  <si>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</si>
  <si>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</si>
  <si>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</si>
  <si>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</si>
  <si>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</si>
  <si>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</si>
  <si>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</si>
  <si>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</si>
  <si>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</si>
  <si>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</si>
  <si>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</si>
  <si>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</si>
  <si>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</si>
  <si>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</si>
  <si>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</si>
  <si>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</si>
  <si>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</si>
  <si>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</si>
  <si>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</si>
  <si>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</si>
  <si>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</si>
  <si>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</si>
  <si>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</si>
  <si>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</si>
  <si>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</si>
  <si>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</si>
  <si>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</si>
  <si>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</si>
  <si>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</si>
  <si>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</si>
  <si>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</si>
  <si>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</si>
  <si>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</si>
  <si>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</si>
  <si>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</si>
  <si>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</si>
  <si>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</si>
  <si>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</si>
  <si>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</si>
  <si>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</si>
  <si>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</si>
  <si>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</si>
  <si>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</si>
  <si>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</si>
  <si>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</si>
  <si>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</si>
  <si>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</si>
  <si>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</si>
  <si>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</si>
  <si>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</si>
  <si>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</si>
  <si>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</si>
  <si>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</si>
  <si>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</si>
  <si>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</si>
  <si>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</si>
  <si>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</si>
  <si>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</si>
  <si>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</si>
  <si>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</si>
  <si>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</si>
  <si>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</si>
  <si>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</si>
  <si>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</si>
  <si>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</si>
  <si>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</si>
  <si>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</si>
  <si>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</si>
  <si>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</si>
  <si>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</si>
  <si>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</si>
  <si>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</si>
  <si>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</si>
  <si>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</si>
  <si>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</si>
  <si>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</si>
  <si>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</si>
  <si>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</si>
  <si>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</si>
  <si>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</si>
  <si>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</si>
  <si>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</si>
  <si>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</si>
  <si>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</si>
  <si>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</si>
  <si>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</si>
  <si>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</si>
  <si>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</si>
  <si>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</si>
  <si>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</si>
  <si>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</si>
  <si>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</si>
  <si>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</si>
  <si>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</si>
  <si>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</si>
  <si>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</si>
  <si>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</si>
  <si>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</si>
  <si>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</si>
  <si>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</si>
  <si>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</si>
  <si>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</si>
  <si>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</si>
  <si>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</si>
  <si>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</si>
  <si>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</si>
  <si>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</si>
  <si>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</si>
  <si>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</si>
  <si>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</si>
  <si>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</si>
  <si>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</si>
  <si>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</si>
  <si>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</si>
  <si>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</si>
  <si>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</si>
  <si>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</si>
  <si>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</si>
  <si>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</si>
  <si>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</si>
  <si>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</si>
  <si>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</si>
  <si>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</si>
  <si>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</si>
  <si>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</si>
  <si>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</si>
  <si>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</si>
  <si>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</si>
  <si>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</si>
  <si>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</si>
  <si>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</si>
  <si>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</si>
  <si>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</si>
  <si>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</si>
  <si>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</si>
  <si>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</si>
  <si>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</si>
  <si>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</si>
  <si>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</si>
  <si>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</si>
  <si>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</si>
  <si>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</si>
  <si>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</si>
  <si>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</si>
  <si>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</si>
  <si>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</si>
  <si>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</si>
  <si>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</si>
  <si>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</si>
  <si>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</si>
  <si>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</si>
  <si>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</si>
  <si>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</si>
  <si>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</si>
  <si>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</si>
  <si>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</si>
  <si>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</si>
  <si>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</si>
  <si>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</si>
  <si>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</si>
  <si>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</si>
  <si>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</si>
  <si>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</si>
  <si>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</si>
  <si>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</si>
  <si>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</si>
  <si>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</si>
  <si>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</si>
  <si>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</si>
  <si>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</si>
  <si>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</si>
  <si>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</si>
  <si>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</si>
  <si>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</si>
  <si>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</si>
  <si>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</si>
  <si>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</si>
  <si>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</si>
  <si>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</si>
  <si>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</si>
  <si>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</si>
  <si>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</si>
  <si>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</si>
  <si>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</si>
  <si>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</si>
  <si>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</si>
  <si>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</si>
  <si>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</si>
  <si>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</si>
  <si>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</si>
  <si>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</si>
  <si>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</si>
  <si>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</si>
  <si>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</si>
  <si>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</si>
  <si>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</si>
  <si>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</si>
  <si>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</si>
  <si>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</si>
  <si>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</si>
  <si>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</si>
  <si>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</si>
  <si>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</si>
  <si>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</si>
  <si>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</si>
  <si>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</si>
  <si>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</si>
  <si>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</si>
  <si>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</si>
  <si>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</si>
  <si>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</si>
  <si>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</si>
  <si>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</si>
  <si>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</si>
  <si>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</si>
  <si>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</si>
  <si>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</si>
  <si>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</si>
  <si>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</si>
  <si>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</si>
  <si>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</si>
  <si>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</si>
  <si>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</si>
  <si>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</si>
  <si>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</si>
  <si>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</si>
  <si>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</si>
  <si>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</si>
  <si>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</si>
  <si>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</si>
  <si>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</si>
  <si>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</si>
  <si>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</si>
  <si>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</si>
  <si>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</si>
  <si>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</si>
  <si>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</si>
  <si>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</si>
  <si>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</si>
  <si>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</si>
  <si>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</si>
  <si>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</si>
  <si>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</si>
  <si>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</si>
  <si>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</si>
  <si>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</si>
  <si>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</si>
  <si>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</si>
  <si>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</si>
  <si>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</si>
  <si>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</si>
  <si>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</si>
  <si>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</si>
  <si>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</si>
  <si>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</si>
  <si>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</si>
  <si>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</si>
  <si>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</si>
  <si>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</si>
  <si>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</si>
  <si>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</si>
  <si>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</si>
  <si>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</si>
  <si>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</si>
  <si>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</si>
  <si>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</si>
  <si>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</si>
  <si>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</si>
  <si>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</si>
  <si>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</si>
  <si>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</si>
  <si>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</si>
  <si>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</si>
  <si>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</si>
  <si>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</si>
  <si>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</si>
  <si>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</si>
  <si>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</si>
  <si>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</si>
  <si>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</si>
  <si>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</si>
  <si>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</si>
  <si>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</si>
  <si>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</si>
  <si>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</si>
  <si>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</si>
  <si>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</si>
  <si>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</si>
  <si>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</si>
  <si>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</si>
  <si>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</si>
  <si>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</si>
  <si>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</si>
  <si>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</si>
  <si>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</si>
  <si>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</si>
  <si>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</si>
  <si>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</si>
  <si>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</si>
  <si>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</si>
  <si>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</si>
  <si>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</si>
  <si>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</si>
  <si>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</si>
  <si>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</si>
  <si>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</si>
  <si>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</si>
  <si>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</si>
  <si>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</si>
  <si>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</si>
  <si>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</si>
  <si>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</si>
  <si>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</si>
  <si>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</si>
  <si>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</si>
  <si>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</si>
  <si>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</si>
  <si>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</si>
  <si>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</si>
  <si>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</si>
  <si>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</si>
  <si>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</si>
  <si>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</si>
  <si>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</si>
  <si>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</si>
  <si>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</si>
  <si>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</si>
  <si>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</si>
  <si>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</si>
  <si>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</si>
  <si>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</si>
  <si>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</si>
  <si>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</si>
  <si>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</si>
  <si>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</si>
  <si>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</si>
  <si>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</si>
  <si>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</si>
  <si>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</si>
  <si>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</si>
  <si>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</si>
  <si>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</si>
  <si>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</si>
  <si>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</si>
  <si>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</si>
  <si>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</si>
  <si>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</si>
  <si>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</si>
  <si>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</si>
  <si>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</si>
  <si>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</si>
  <si>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</si>
  <si>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</si>
  <si>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</si>
  <si>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</si>
  <si>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</si>
  <si>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</si>
  <si>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</si>
  <si>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</si>
  <si>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</si>
  <si>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</si>
  <si>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</si>
  <si>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</si>
  <si>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</si>
  <si>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</si>
  <si>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</si>
  <si>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</si>
  <si>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</si>
  <si>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</si>
  <si>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</si>
  <si>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</si>
  <si>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</si>
  <si>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</si>
  <si>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</si>
  <si>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</si>
  <si>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</si>
  <si>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</si>
  <si>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</si>
  <si>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</si>
  <si>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</si>
  <si>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</si>
  <si>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</si>
  <si>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</si>
  <si>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</si>
  <si>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</si>
  <si>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</si>
  <si>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</si>
  <si>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</si>
  <si>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</si>
  <si>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</si>
  <si>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</si>
  <si>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</si>
  <si>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</si>
  <si>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</si>
  <si>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</si>
  <si>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</si>
  <si>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</si>
  <si>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</si>
  <si>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</si>
  <si>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</si>
  <si>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</si>
  <si>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</si>
  <si>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</si>
  <si>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</si>
  <si>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</si>
  <si>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</si>
  <si>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</si>
  <si>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</si>
  <si>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</si>
  <si>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</si>
  <si>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</si>
  <si>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</si>
  <si>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</si>
  <si>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</si>
  <si>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</si>
  <si>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</si>
  <si>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</si>
  <si>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</si>
  <si>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</si>
  <si>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</si>
  <si>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</si>
  <si>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</si>
  <si>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</si>
  <si>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</si>
  <si>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</si>
  <si>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</si>
  <si>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</si>
  <si>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</si>
  <si>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</si>
  <si>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</si>
  <si>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</si>
  <si>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</si>
  <si>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</si>
  <si>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</si>
  <si>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</si>
  <si>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</si>
  <si>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</si>
  <si>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</si>
  <si>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</si>
  <si>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</si>
  <si>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</si>
  <si>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</si>
  <si>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</si>
  <si>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</si>
  <si>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</si>
  <si>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</si>
  <si>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</si>
  <si>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</si>
  <si>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</si>
  <si>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</si>
  <si>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</si>
  <si>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</si>
  <si>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</si>
  <si>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</si>
  <si>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</si>
  <si>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</si>
  <si>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</si>
  <si>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</si>
  <si>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</si>
  <si>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</si>
  <si>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</si>
  <si>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</si>
  <si>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</si>
  <si>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</si>
  <si>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</si>
  <si>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</si>
  <si>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</si>
  <si>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</si>
  <si>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</si>
  <si>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</si>
  <si>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</si>
  <si>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</si>
  <si>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</si>
  <si>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</si>
  <si>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</si>
  <si>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</si>
  <si>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</si>
  <si>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</si>
  <si>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</si>
  <si>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</si>
  <si>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</si>
  <si>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</si>
  <si>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</si>
  <si>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</si>
  <si>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</si>
  <si>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</si>
  <si>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</si>
  <si>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</si>
  <si>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</si>
  <si>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</si>
  <si>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</si>
  <si>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</si>
  <si>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</si>
  <si>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</si>
  <si>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</si>
  <si>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</si>
  <si>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</si>
  <si>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</si>
  <si>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</si>
  <si>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</si>
  <si>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</si>
  <si>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</si>
  <si>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</si>
  <si>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</si>
  <si>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</si>
  <si>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</si>
  <si>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</si>
  <si>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</si>
  <si>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</si>
  <si>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</si>
  <si>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</si>
  <si>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</si>
  <si>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</si>
  <si>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</si>
  <si>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</si>
  <si>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</si>
  <si>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</si>
  <si>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</si>
  <si>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</si>
  <si>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</si>
  <si>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</si>
  <si>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</si>
  <si>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</si>
  <si>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</si>
  <si>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</si>
  <si>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</si>
  <si>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</si>
  <si>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</si>
  <si>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</si>
  <si>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</si>
  <si>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</si>
  <si>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</si>
  <si>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</si>
  <si>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</si>
  <si>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</si>
  <si>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</si>
  <si>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</si>
  <si>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</si>
  <si>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</si>
  <si>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</si>
  <si>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</si>
  <si>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</si>
  <si>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</si>
  <si>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</si>
  <si>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</si>
  <si>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</si>
  <si>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</si>
  <si>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</si>
  <si>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</si>
  <si>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</si>
  <si>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</si>
  <si>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</si>
  <si>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</si>
  <si>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</si>
  <si>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</si>
  <si>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</si>
  <si>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</si>
  <si>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</si>
  <si>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</si>
  <si>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</si>
  <si>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</si>
  <si>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</si>
  <si>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</si>
  <si>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</si>
  <si>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</si>
  <si>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</si>
  <si>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</si>
  <si>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</si>
  <si>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</si>
  <si>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</si>
  <si>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</si>
  <si>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</si>
  <si>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</si>
  <si>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</si>
  <si>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</si>
  <si>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</si>
  <si>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</si>
  <si>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</si>
  <si>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</si>
  <si>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</si>
  <si>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</si>
  <si>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</si>
  <si>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</si>
  <si>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</si>
  <si>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</si>
  <si>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</si>
  <si>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</si>
  <si>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</si>
  <si>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</si>
  <si>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</si>
  <si>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</si>
  <si>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</si>
  <si>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</si>
  <si>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</si>
  <si>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</si>
  <si>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</si>
  <si>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</si>
  <si>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</si>
  <si>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</si>
  <si>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</si>
  <si>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</si>
  <si>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</si>
  <si>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</si>
  <si>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</si>
  <si>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</si>
  <si>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</si>
  <si>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</si>
  <si>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</si>
  <si>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</si>
  <si>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</si>
  <si>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</si>
  <si>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</si>
  <si>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</si>
  <si>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</si>
  <si>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</si>
  <si>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</si>
  <si>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</si>
  <si>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</si>
  <si>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</si>
  <si>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</si>
  <si>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</si>
  <si>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</si>
  <si>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</si>
  <si>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</si>
  <si>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</si>
  <si>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</si>
  <si>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</si>
  <si>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</si>
  <si>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</si>
  <si>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</si>
  <si>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</si>
  <si>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</si>
  <si>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</si>
  <si>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</si>
  <si>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</si>
  <si>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</si>
  <si>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</si>
  <si>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</si>
  <si>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</si>
  <si>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</si>
  <si>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</si>
  <si>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</si>
  <si>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</si>
  <si>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</si>
  <si>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</si>
  <si>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</si>
  <si>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</si>
  <si>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</si>
  <si>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</si>
  <si>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</si>
  <si>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</si>
  <si>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</si>
  <si>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</si>
  <si>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</si>
  <si>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</si>
  <si>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</si>
  <si>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</si>
  <si>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</si>
  <si>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</si>
  <si>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</si>
  <si>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</si>
  <si>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</si>
  <si>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</si>
  <si>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</si>
  <si>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</si>
  <si>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</si>
  <si>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</si>
  <si>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</si>
  <si>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</si>
  <si>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</si>
  <si>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</si>
  <si>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</si>
  <si>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</si>
  <si>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</si>
  <si>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</si>
  <si>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</si>
  <si>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</si>
  <si>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</si>
  <si>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</si>
  <si>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</si>
  <si>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</si>
  <si>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</si>
  <si>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</si>
  <si>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</si>
  <si>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</si>
  <si>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</si>
  <si>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</si>
  <si>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</si>
  <si>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</si>
  <si>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</si>
  <si>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</si>
  <si>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</si>
  <si>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</si>
  <si>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</si>
  <si>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</si>
  <si>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</si>
  <si>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</si>
  <si>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</si>
  <si>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</si>
  <si>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</si>
  <si>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</si>
  <si>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</si>
  <si>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</si>
  <si>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</si>
  <si>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</si>
  <si>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</si>
  <si>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</si>
  <si>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</si>
  <si>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</si>
  <si>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</si>
  <si>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</si>
  <si>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</si>
  <si>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</si>
  <si>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</si>
  <si>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</si>
  <si>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</si>
  <si>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</si>
  <si>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</si>
  <si>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</si>
  <si>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</si>
  <si>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</si>
  <si>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</si>
  <si>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</si>
  <si>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</si>
  <si>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</si>
  <si>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</si>
  <si>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</si>
  <si>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</si>
  <si>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</si>
  <si>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</si>
  <si>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</si>
  <si>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</si>
  <si>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</si>
  <si>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</si>
  <si>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</si>
  <si>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</si>
  <si>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</si>
  <si>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</si>
  <si>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</si>
  <si>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</si>
  <si>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</si>
  <si>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</si>
  <si>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</si>
  <si>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</si>
  <si>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</si>
  <si>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</si>
  <si>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</si>
  <si>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</si>
  <si>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</si>
  <si>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</si>
  <si>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</si>
  <si>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</si>
  <si>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</si>
  <si>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</si>
  <si>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</si>
  <si>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</si>
  <si>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</si>
  <si>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</si>
  <si>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</si>
  <si>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</si>
  <si>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</si>
  <si>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</si>
  <si>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</si>
  <si>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</si>
  <si>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</si>
  <si>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</si>
  <si>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</si>
  <si>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</si>
  <si>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</si>
  <si>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</si>
  <si>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</si>
  <si>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</si>
  <si>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</si>
  <si>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</si>
  <si>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</si>
  <si>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</si>
  <si>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</si>
  <si>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</si>
  <si>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</si>
  <si>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</si>
  <si>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</si>
  <si>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</si>
  <si>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</si>
  <si>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</si>
  <si>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</si>
  <si>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</si>
  <si>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</si>
  <si>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</si>
  <si>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</si>
  <si>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</si>
  <si>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</si>
  <si>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</si>
  <si>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</si>
  <si>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</si>
  <si>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</si>
  <si>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</si>
  <si>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</si>
  <si>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</si>
  <si>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</si>
  <si>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</si>
  <si>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</si>
  <si>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</si>
  <si>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</si>
  <si>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</si>
  <si>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</si>
  <si>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</si>
  <si>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</si>
  <si>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</si>
  <si>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</si>
  <si>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</si>
  <si>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</si>
  <si>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</si>
  <si>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</si>
  <si>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</si>
  <si>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</si>
  <si>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</si>
  <si>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</si>
  <si>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</si>
  <si>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</si>
  <si>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</si>
  <si>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</si>
  <si>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</si>
  <si>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</si>
  <si>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</si>
  <si>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</si>
  <si>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</si>
  <si>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</si>
  <si>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</si>
  <si>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</si>
  <si>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</si>
  <si>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</si>
  <si>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</si>
  <si>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</si>
  <si>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</si>
  <si>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</si>
  <si>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</si>
  <si>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</si>
  <si>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</si>
  <si>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</si>
  <si>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</si>
  <si>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</si>
  <si>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</si>
  <si>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</si>
  <si>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</si>
  <si>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</si>
  <si>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</si>
  <si>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</si>
  <si>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</si>
  <si>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</si>
  <si>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</si>
  <si>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</si>
  <si>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</si>
  <si>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</si>
  <si>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</si>
  <si>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</si>
  <si>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</si>
  <si>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</si>
  <si>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</si>
  <si>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</si>
  <si>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</si>
  <si>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</si>
  <si>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</si>
  <si>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</si>
  <si>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</si>
  <si>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</si>
  <si>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</si>
  <si>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</si>
  <si>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</si>
  <si>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</si>
  <si>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</si>
  <si>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</si>
  <si>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</si>
  <si>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</si>
  <si>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</si>
  <si>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</si>
  <si>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</si>
  <si>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</si>
  <si>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</si>
  <si>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</si>
  <si>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</si>
  <si>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</si>
  <si>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</si>
  <si>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</si>
  <si>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</si>
  <si>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</si>
  <si>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</si>
  <si>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</si>
  <si>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</si>
  <si>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</si>
  <si>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</si>
  <si>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</si>
  <si>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</si>
  <si>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</si>
  <si>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</si>
  <si>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</si>
  <si>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</si>
  <si>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</si>
  <si>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</si>
  <si>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</si>
  <si>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</si>
  <si>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</si>
  <si>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</si>
  <si>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</si>
  <si>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</si>
  <si>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</si>
  <si>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</si>
  <si>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</si>
  <si>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</si>
  <si>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</si>
  <si>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</si>
  <si>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</si>
  <si>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</si>
  <si>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</si>
  <si>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</si>
  <si>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</si>
  <si>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</si>
  <si>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</si>
  <si>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</si>
  <si>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</si>
  <si>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</si>
  <si>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</si>
  <si>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</si>
  <si>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</si>
  <si>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</si>
  <si>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</si>
  <si>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</si>
  <si>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</si>
  <si>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</si>
  <si>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</si>
  <si>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</si>
  <si>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</si>
  <si>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</si>
  <si>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</si>
  <si>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</si>
  <si>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</si>
  <si>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</si>
  <si>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</si>
  <si>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</si>
  <si>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</si>
  <si>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</si>
  <si>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</si>
  <si>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</si>
  <si>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</si>
  <si>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</si>
  <si>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</si>
  <si>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</si>
  <si>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</si>
  <si>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</si>
  <si>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</si>
  <si>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</si>
  <si>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</si>
  <si>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</si>
  <si>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</si>
  <si>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</si>
  <si>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</si>
  <si>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</si>
  <si>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</si>
  <si>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</si>
  <si>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</si>
  <si>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</si>
  <si>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</si>
  <si>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</si>
  <si>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</si>
  <si>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</si>
  <si>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</si>
  <si>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</si>
  <si>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</si>
  <si>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</si>
  <si>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</si>
  <si>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</si>
  <si>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</si>
  <si>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</si>
  <si>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</si>
  <si>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</si>
  <si>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</si>
  <si>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</si>
  <si>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</si>
  <si>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</si>
  <si>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</si>
  <si>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</si>
  <si>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</si>
  <si>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</si>
  <si>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</si>
  <si>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</si>
  <si>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</si>
  <si>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</si>
  <si>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</si>
  <si>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</si>
  <si>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</si>
  <si>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</si>
  <si>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</si>
  <si>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</si>
  <si>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</si>
  <si>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</si>
  <si>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</si>
  <si>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</si>
  <si>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</si>
  <si>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</si>
  <si>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</si>
  <si>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</si>
  <si>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</si>
  <si>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</si>
  <si>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</si>
  <si>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</si>
  <si>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</si>
  <si>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</si>
  <si>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</si>
  <si>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</si>
  <si>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</si>
  <si>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</si>
  <si>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</si>
  <si>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</si>
  <si>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</si>
  <si>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</si>
  <si>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</si>
  <si>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</si>
  <si>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</si>
  <si>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</si>
  <si>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</si>
  <si>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</si>
  <si>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</si>
  <si>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</si>
  <si>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</si>
  <si>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</si>
  <si>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</si>
  <si>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</si>
  <si>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</si>
  <si>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</si>
  <si>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</si>
  <si>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</si>
  <si>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</si>
  <si>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</si>
  <si>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</si>
  <si>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</si>
  <si>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</si>
  <si>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</si>
  <si>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</si>
  <si>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</si>
  <si>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</si>
  <si>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</si>
  <si>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</si>
  <si>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</si>
  <si>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</si>
  <si>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</si>
  <si>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</si>
  <si>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</si>
  <si>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</si>
  <si>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</si>
  <si>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</si>
  <si>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</si>
  <si>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</si>
  <si>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</si>
  <si>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</si>
  <si>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</si>
  <si>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</si>
  <si>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</si>
  <si>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</si>
  <si>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</si>
  <si>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</si>
  <si>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</si>
  <si>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</si>
  <si>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</si>
  <si>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</si>
  <si>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</si>
  <si>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</si>
  <si>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</si>
  <si>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</si>
  <si>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</si>
  <si>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</si>
  <si>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</si>
  <si>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</si>
  <si>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</si>
  <si>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</si>
  <si>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</si>
  <si>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</si>
  <si>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</si>
  <si>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</si>
  <si>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</si>
  <si>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</si>
  <si>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</si>
  <si>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</si>
  <si>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</si>
  <si>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</si>
  <si>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</si>
  <si>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</si>
  <si>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</si>
  <si>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</si>
  <si>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</si>
  <si>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</si>
  <si>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</si>
  <si>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</si>
  <si>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</si>
  <si>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</si>
  <si>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</si>
  <si>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</si>
  <si>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</si>
  <si>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</si>
  <si>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</si>
  <si>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</si>
  <si>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</si>
  <si>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</si>
  <si>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</si>
  <si>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</si>
  <si>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</si>
  <si>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</si>
  <si>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</si>
  <si>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</si>
  <si>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</si>
  <si>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</si>
  <si>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</si>
  <si>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</si>
  <si>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</si>
  <si>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</si>
  <si>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</si>
  <si>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</si>
  <si>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</si>
  <si>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</si>
  <si>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</si>
  <si>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</si>
  <si>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</si>
  <si>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</si>
  <si>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</si>
  <si>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</si>
  <si>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</si>
  <si>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</si>
  <si>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</si>
  <si>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</si>
  <si>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</si>
  <si>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</si>
  <si>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</si>
  <si>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</si>
  <si>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</si>
  <si>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</si>
  <si>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</si>
  <si>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</si>
  <si>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</si>
  <si>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</si>
  <si>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</si>
  <si>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</si>
  <si>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</si>
  <si>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</si>
  <si>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</si>
  <si>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</si>
  <si>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</si>
  <si>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</si>
  <si>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</si>
  <si>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</si>
  <si>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</si>
  <si>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</si>
  <si>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</si>
  <si>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</si>
  <si>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</si>
  <si>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</si>
  <si>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</si>
  <si>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</si>
  <si>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</si>
  <si>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</si>
  <si>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</si>
  <si>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</si>
  <si>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</si>
  <si>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</si>
  <si>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</si>
  <si>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</si>
  <si>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</si>
  <si>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</si>
  <si>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</si>
  <si>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</si>
  <si>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</si>
  <si>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</si>
  <si>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</si>
  <si>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</si>
  <si>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</si>
  <si>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</si>
  <si>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</si>
  <si>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</si>
  <si>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</si>
  <si>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</si>
  <si>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</si>
  <si>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</si>
  <si>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</si>
  <si>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</si>
  <si>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</si>
  <si>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</si>
  <si>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</si>
  <si>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</si>
  <si>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</si>
  <si>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</si>
  <si>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</si>
  <si>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</si>
  <si>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</si>
  <si>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</si>
  <si>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</si>
  <si>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</si>
  <si>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</si>
  <si>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</si>
  <si>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</si>
  <si>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</si>
  <si>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</si>
  <si>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</si>
  <si>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</si>
  <si>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</si>
  <si>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</si>
  <si>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</si>
  <si>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</si>
  <si>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</si>
  <si>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</si>
  <si>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</si>
  <si>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</si>
  <si>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</si>
  <si>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</si>
  <si>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</si>
  <si>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</si>
  <si>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</si>
  <si>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</si>
  <si>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</si>
  <si>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</si>
  <si>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</si>
  <si>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</si>
  <si>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</si>
  <si>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</si>
  <si>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</si>
  <si>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</si>
  <si>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</si>
  <si>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</si>
  <si>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</si>
  <si>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</si>
  <si>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</si>
  <si>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</si>
  <si>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</si>
  <si>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</si>
  <si>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</si>
  <si>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</si>
  <si>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</si>
  <si>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</si>
  <si>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</si>
  <si>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</si>
  <si>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</si>
  <si>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</si>
  <si>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</si>
  <si>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</si>
  <si>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</si>
  <si>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</si>
  <si>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</si>
  <si>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</si>
  <si>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</si>
  <si>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</si>
  <si>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</si>
  <si>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</si>
  <si>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</si>
  <si>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</si>
  <si>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</si>
  <si>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</si>
  <si>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</si>
  <si>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</si>
  <si>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</si>
  <si>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</si>
  <si>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</si>
  <si>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</si>
  <si>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</si>
  <si>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</si>
  <si>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</si>
  <si>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</si>
  <si>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</si>
  <si>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</si>
  <si>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</si>
  <si>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</si>
  <si>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</si>
  <si>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</si>
  <si>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</si>
  <si>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</si>
  <si>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</si>
  <si>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</si>
  <si>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</si>
  <si>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</si>
  <si>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</si>
  <si>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</si>
  <si>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</si>
  <si>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</si>
  <si>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</si>
  <si>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</si>
  <si>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</si>
  <si>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</si>
  <si>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</si>
  <si>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</si>
  <si>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</si>
  <si>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</si>
  <si>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</si>
  <si>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</si>
  <si>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</si>
  <si>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</si>
  <si>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</si>
  <si>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</si>
  <si>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</si>
  <si>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</si>
  <si>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</si>
  <si>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</si>
  <si>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</si>
  <si>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</si>
  <si>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</si>
  <si>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</si>
  <si>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</si>
  <si>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</si>
  <si>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</si>
  <si>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</si>
  <si>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</si>
  <si>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</si>
  <si>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</si>
  <si>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</si>
  <si>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</si>
  <si>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</si>
  <si>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</si>
  <si>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</si>
  <si>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</si>
  <si>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</si>
  <si>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</si>
  <si>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</si>
  <si>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</si>
  <si>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</si>
  <si>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</si>
  <si>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</si>
  <si>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</si>
  <si>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</si>
  <si>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</si>
  <si>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</si>
  <si>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</si>
  <si>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</si>
  <si>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</si>
  <si>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</si>
  <si>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</si>
  <si>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</si>
  <si>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</si>
  <si>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</si>
  <si>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</si>
  <si>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</si>
  <si>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</si>
  <si>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</si>
  <si>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</si>
  <si>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</si>
  <si>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</si>
  <si>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</si>
  <si>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</si>
  <si>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</si>
  <si>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</si>
  <si>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</si>
  <si>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</si>
  <si>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</si>
  <si>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</si>
  <si>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</si>
  <si>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</si>
  <si>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</si>
  <si>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</si>
  <si>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</si>
  <si>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</si>
  <si>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</si>
  <si>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</si>
  <si>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</si>
  <si>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</si>
  <si>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</si>
  <si>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</si>
  <si>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</si>
  <si>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</si>
  <si>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</si>
  <si>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</si>
  <si>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</si>
  <si>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</si>
  <si>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</si>
  <si>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</si>
  <si>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</si>
  <si>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</si>
  <si>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</si>
  <si>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</si>
  <si>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</si>
  <si>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</si>
  <si>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</si>
  <si>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</si>
  <si>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</si>
  <si>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</si>
  <si>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</si>
  <si>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</si>
  <si>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</si>
  <si>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</si>
  <si>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</si>
  <si>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</si>
  <si>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</si>
  <si>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</si>
  <si>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</si>
  <si>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</si>
  <si>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</si>
  <si>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</si>
  <si>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</si>
  <si>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</si>
  <si>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</si>
  <si>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</si>
  <si>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</si>
  <si>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</si>
  <si>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</si>
  <si>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</si>
  <si>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</si>
  <si>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</si>
  <si>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</si>
  <si>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</si>
  <si>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</si>
  <si>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</si>
  <si>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</si>
  <si>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</si>
  <si>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</si>
  <si>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</si>
  <si>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</si>
  <si>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</si>
  <si>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</si>
  <si>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</si>
  <si>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</si>
  <si>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</si>
  <si>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</si>
  <si>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</si>
  <si>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</si>
  <si>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</si>
  <si>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</si>
  <si>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</si>
  <si>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</si>
  <si>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</si>
  <si>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</si>
  <si>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</si>
  <si>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</si>
  <si>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</si>
  <si>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</si>
  <si>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</si>
  <si>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</si>
  <si>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</si>
  <si>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</si>
  <si>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</si>
  <si>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</si>
  <si>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</si>
  <si>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</si>
  <si>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</si>
  <si>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</si>
  <si>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</si>
  <si>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</si>
  <si>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</si>
  <si>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</si>
  <si>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</si>
  <si>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</si>
  <si>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</si>
  <si>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</si>
  <si>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</si>
  <si>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</si>
  <si>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</si>
  <si>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</si>
  <si>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</si>
  <si>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</si>
  <si>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</si>
  <si>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</si>
  <si>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</si>
  <si>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</si>
  <si>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</si>
  <si>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</si>
  <si>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</si>
  <si>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</si>
  <si>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</si>
  <si>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</si>
  <si>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</si>
  <si>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</si>
  <si>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</si>
  <si>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</si>
  <si>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</si>
  <si>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</si>
  <si>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</si>
  <si>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</si>
  <si>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</si>
  <si>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</si>
  <si>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</si>
  <si>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</si>
  <si>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</si>
  <si>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</si>
  <si>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</si>
  <si>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</si>
  <si>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</si>
  <si>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</si>
  <si>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</si>
  <si>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</si>
  <si>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</si>
  <si>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</si>
  <si>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</si>
  <si>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</si>
  <si>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</si>
  <si>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</si>
  <si>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</si>
  <si>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</si>
  <si>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</si>
  <si>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</si>
  <si>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</si>
  <si>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</si>
  <si>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</si>
  <si>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</si>
  <si>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</si>
  <si>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</si>
  <si>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</si>
  <si>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</si>
  <si>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</si>
  <si>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</si>
  <si>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</si>
  <si>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</si>
  <si>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</si>
  <si>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</si>
  <si>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</si>
  <si>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</si>
  <si>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</si>
  <si>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</si>
  <si>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</si>
  <si>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</si>
  <si>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</si>
  <si>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</si>
  <si>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</si>
  <si>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</si>
  <si>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</si>
  <si>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</si>
  <si>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</si>
  <si>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</si>
  <si>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</si>
  <si>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</si>
  <si>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</si>
  <si>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</si>
  <si>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</si>
  <si>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</si>
  <si>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</si>
  <si>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</si>
  <si>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</si>
  <si>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</si>
  <si>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</si>
  <si>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</si>
  <si>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</si>
  <si>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</si>
  <si>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</si>
  <si>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</si>
  <si>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</si>
  <si>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</si>
  <si>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</si>
  <si>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</si>
  <si>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</si>
  <si>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</si>
  <si>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</si>
  <si>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</si>
  <si>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</si>
  <si>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</si>
  <si>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</si>
  <si>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</si>
  <si>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</si>
  <si>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</si>
  <si>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</si>
  <si>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</si>
  <si>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</si>
  <si>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</si>
  <si>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</si>
  <si>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</si>
  <si>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</si>
  <si>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</si>
  <si>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</si>
  <si>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</si>
  <si>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</si>
  <si>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</si>
  <si>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</si>
  <si>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</si>
  <si>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</si>
  <si>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</si>
  <si>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</si>
  <si>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</si>
  <si>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</si>
  <si>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</si>
  <si>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</si>
  <si>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</si>
  <si>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</si>
  <si>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</si>
  <si>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</si>
  <si>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</si>
  <si>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</si>
  <si>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</si>
  <si>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</si>
  <si>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</si>
  <si>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</si>
  <si>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</si>
  <si>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</si>
  <si>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</si>
  <si>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</si>
  <si>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</si>
  <si>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</si>
  <si>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</si>
  <si>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</si>
  <si>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</si>
  <si>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</si>
  <si>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</si>
  <si>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</si>
  <si>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</si>
  <si>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</si>
  <si>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</si>
  <si>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</si>
  <si>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</si>
  <si>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</si>
  <si>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</si>
  <si>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</si>
  <si>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</si>
  <si>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</si>
  <si>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</si>
  <si>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</si>
  <si>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</si>
  <si>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</si>
  <si>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</si>
  <si>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</si>
  <si>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</si>
  <si>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</si>
  <si>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</si>
  <si>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</si>
  <si>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</si>
  <si>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</si>
  <si>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</si>
  <si>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</si>
  <si>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</si>
  <si>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</si>
  <si>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</si>
  <si>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</si>
  <si>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</si>
  <si>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</si>
  <si>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</si>
  <si>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</si>
  <si>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</si>
  <si>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</si>
  <si>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</si>
  <si>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</si>
  <si>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</si>
  <si>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</si>
  <si>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</si>
  <si>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</si>
  <si>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</si>
  <si>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</si>
  <si>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</si>
  <si>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</si>
  <si>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</si>
  <si>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</si>
  <si>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</si>
  <si>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</si>
  <si>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</si>
  <si>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</si>
  <si>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</si>
  <si>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</si>
  <si>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</si>
  <si>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</si>
  <si>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</si>
  <si>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</si>
  <si>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</si>
  <si>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</si>
  <si>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</si>
  <si>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</si>
  <si>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</si>
  <si>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</si>
  <si>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</si>
  <si>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</si>
  <si>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</si>
  <si>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</si>
  <si>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</si>
  <si>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</si>
  <si>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</si>
  <si>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</si>
  <si>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</si>
  <si>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</si>
  <si>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</si>
  <si>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</si>
  <si>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</si>
  <si>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</si>
  <si>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</si>
  <si>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</si>
  <si>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</si>
  <si>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</si>
  <si>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</si>
  <si>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</si>
  <si>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</si>
  <si>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</si>
  <si>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</si>
  <si>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</si>
  <si>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</si>
  <si>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</si>
  <si>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</si>
  <si>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</si>
  <si>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</si>
  <si>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</si>
  <si>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</si>
  <si>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</si>
  <si>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</si>
  <si>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</si>
  <si>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</si>
  <si>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</si>
  <si>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</si>
  <si>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</si>
  <si>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</si>
  <si>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</si>
  <si>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</si>
  <si>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</si>
  <si>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</si>
  <si>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</si>
  <si>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</si>
  <si>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</si>
  <si>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</si>
  <si>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</si>
  <si>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</si>
  <si>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</si>
  <si>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</si>
  <si>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</si>
  <si>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</si>
  <si>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</si>
  <si>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</si>
  <si>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</si>
  <si>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</si>
  <si>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</si>
  <si>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</si>
  <si>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</si>
  <si>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</si>
  <si>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</si>
  <si>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</si>
  <si>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</si>
  <si>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</si>
  <si>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</si>
  <si>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</si>
  <si>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</si>
  <si>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</si>
  <si>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</si>
  <si>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</si>
  <si>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</si>
  <si>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</si>
  <si>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</si>
  <si>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</si>
  <si>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</si>
  <si>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</si>
  <si>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</si>
  <si>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</si>
  <si>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</si>
  <si>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</si>
  <si>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</si>
  <si>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</si>
  <si>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</si>
  <si>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</si>
  <si>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</si>
  <si>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</si>
  <si>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</si>
  <si>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</si>
  <si>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</si>
  <si>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</si>
  <si>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</si>
  <si>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</si>
  <si>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</si>
  <si>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</si>
  <si>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</si>
  <si>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</si>
  <si>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</si>
  <si>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</si>
  <si>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</si>
  <si>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</si>
  <si>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</si>
  <si>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</si>
  <si>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</si>
  <si>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</si>
  <si>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</si>
  <si>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</si>
  <si>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</si>
  <si>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</si>
  <si>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</si>
  <si>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</si>
  <si>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</si>
  <si>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</si>
  <si>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</si>
  <si>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</si>
  <si>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</si>
  <si>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</si>
  <si>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</si>
  <si>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</si>
  <si>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</si>
  <si>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</si>
  <si>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</si>
  <si>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</si>
  <si>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</si>
  <si>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</si>
  <si>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</si>
  <si>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</si>
  <si>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</si>
  <si>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</si>
  <si>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</si>
  <si>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</si>
  <si>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</si>
  <si>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</si>
  <si>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</si>
  <si>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</si>
  <si>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</si>
  <si>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</si>
  <si>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</si>
  <si>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</si>
  <si>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</si>
  <si>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</si>
  <si>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</si>
  <si>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</si>
  <si>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</si>
  <si>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</si>
  <si>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</si>
  <si>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</si>
  <si>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</si>
  <si>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</si>
  <si>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</si>
  <si>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</si>
  <si>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</si>
  <si>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</si>
  <si>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</si>
  <si>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</si>
  <si>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</si>
  <si>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</si>
  <si>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</si>
  <si>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</si>
  <si>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</si>
  <si>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</si>
  <si>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</si>
  <si>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</si>
  <si>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</si>
  <si>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</si>
  <si>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</si>
  <si>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</si>
  <si>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</si>
  <si>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</si>
  <si>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</si>
  <si>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</si>
  <si>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</si>
  <si>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</si>
  <si>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</si>
  <si>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</si>
  <si>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</si>
  <si>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</si>
  <si>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</si>
  <si>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</si>
  <si>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</si>
  <si>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</si>
  <si>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</si>
  <si>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</si>
  <si>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</si>
  <si>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</si>
  <si>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</si>
  <si>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</si>
  <si>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</si>
  <si>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</si>
  <si>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</si>
  <si>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</si>
  <si>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</si>
  <si>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</si>
  <si>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</si>
  <si>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</si>
  <si>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</si>
  <si>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</si>
  <si>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</si>
  <si>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</si>
  <si>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</si>
  <si>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</si>
  <si>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</si>
  <si>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</si>
  <si>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</si>
  <si>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</si>
  <si>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</si>
  <si>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</si>
  <si>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</si>
  <si>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</si>
  <si>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</si>
  <si>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</si>
  <si>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</si>
  <si>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</si>
  <si>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</si>
  <si>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</si>
  <si>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</si>
  <si>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</si>
  <si>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</si>
  <si>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</si>
  <si>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</si>
  <si>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</si>
  <si>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</si>
  <si>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</si>
  <si>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</si>
  <si>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</si>
  <si>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</si>
  <si>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</si>
  <si>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</si>
  <si>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</si>
  <si>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</si>
  <si>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</si>
  <si>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</si>
  <si>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</si>
  <si>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</si>
  <si>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</si>
  <si>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</si>
  <si>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</si>
  <si>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</si>
  <si>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</si>
  <si>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</si>
  <si>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</si>
  <si>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</si>
  <si>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</si>
  <si>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</si>
  <si>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</si>
  <si>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</si>
  <si>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</si>
  <si>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</si>
  <si>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</si>
  <si>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</si>
  <si>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</si>
  <si>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</si>
  <si>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</si>
  <si>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</si>
  <si>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</si>
  <si>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</si>
  <si>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</si>
  <si>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</si>
  <si>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</si>
  <si>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</si>
  <si>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</si>
  <si>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</si>
  <si>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</si>
  <si>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</si>
  <si>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</si>
  <si>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</si>
  <si>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</si>
  <si>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</si>
  <si>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</si>
  <si>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</si>
  <si>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</si>
  <si>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</si>
  <si>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</si>
  <si>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</si>
  <si>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</si>
  <si>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</si>
  <si>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</si>
  <si>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</si>
  <si>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</si>
  <si>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</si>
  <si>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</si>
  <si>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</si>
  <si>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</si>
  <si>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</si>
  <si>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</si>
  <si>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</si>
  <si>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</si>
  <si>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</si>
  <si>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</si>
  <si>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</si>
  <si>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</si>
  <si>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</si>
  <si>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</si>
  <si>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</si>
  <si>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</si>
  <si>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</si>
  <si>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</si>
  <si>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</si>
  <si>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</si>
  <si>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</si>
  <si>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</si>
  <si>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</si>
  <si>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</si>
  <si>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</si>
  <si>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</si>
  <si>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</si>
  <si>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</si>
  <si>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</si>
  <si>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</si>
  <si>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</si>
  <si>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</si>
  <si>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</si>
  <si>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</si>
  <si>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</si>
  <si>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</si>
  <si>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</si>
  <si>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</si>
  <si>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</si>
  <si>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</si>
  <si>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</si>
  <si>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</si>
  <si>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</si>
  <si>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</si>
  <si>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</si>
  <si>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</si>
  <si>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</si>
  <si>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</si>
  <si>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</si>
  <si>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</si>
  <si>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</si>
  <si>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</si>
  <si>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</si>
  <si>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</si>
  <si>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</si>
  <si>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</si>
  <si>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</si>
  <si>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</si>
  <si>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</si>
  <si>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</si>
  <si>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</si>
  <si>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</si>
  <si>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</si>
  <si>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</si>
  <si>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</si>
  <si>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</si>
  <si>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</si>
  <si>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</si>
  <si>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</si>
  <si>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</si>
  <si>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</si>
  <si>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</si>
  <si>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</si>
  <si>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</si>
  <si>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</si>
  <si>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</si>
  <si>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</si>
  <si>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</si>
  <si>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</si>
  <si>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</si>
  <si>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</si>
  <si>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</si>
  <si>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</si>
  <si>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</si>
  <si>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</si>
  <si>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</si>
  <si>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</si>
  <si>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</si>
  <si>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</si>
  <si>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</si>
  <si>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</si>
  <si>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</si>
  <si>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</si>
  <si>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</si>
  <si>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</si>
  <si>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</si>
  <si>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</si>
  <si>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</si>
  <si>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</si>
  <si>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</si>
  <si>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</si>
  <si>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</si>
  <si>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</si>
  <si>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</si>
  <si>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</si>
  <si>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</si>
  <si>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</si>
  <si>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</si>
  <si>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</si>
  <si>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</si>
  <si>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</si>
  <si>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</si>
  <si>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</si>
  <si>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</si>
  <si>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</si>
  <si>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</si>
  <si>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</si>
  <si>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</si>
  <si>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</si>
  <si>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</si>
  <si>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</si>
  <si>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</si>
  <si>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</si>
  <si>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</si>
  <si>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</si>
  <si>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</si>
  <si>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</si>
  <si>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</si>
  <si>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</si>
  <si>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</si>
  <si>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</si>
  <si>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</si>
  <si>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</si>
  <si>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</si>
  <si>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</si>
  <si>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</si>
  <si>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</si>
  <si>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</si>
  <si>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</si>
  <si>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</si>
  <si>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</si>
  <si>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</si>
  <si>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</si>
  <si>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</si>
  <si>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</si>
  <si>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</si>
  <si>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</si>
  <si>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</si>
  <si>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</si>
  <si>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</si>
  <si>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</si>
  <si>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</si>
  <si>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</si>
  <si>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</si>
  <si>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</si>
  <si>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</si>
  <si>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</si>
  <si>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</si>
  <si>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</si>
  <si>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</si>
  <si>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</si>
  <si>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</si>
  <si>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</si>
  <si>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</si>
  <si>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</si>
  <si>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</si>
  <si>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</si>
  <si>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</si>
  <si>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</si>
  <si>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</si>
  <si>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</si>
  <si>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</si>
  <si>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</si>
  <si>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</si>
  <si>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</si>
  <si>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</si>
  <si>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</si>
  <si>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</si>
  <si>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</si>
  <si>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</si>
  <si>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</si>
  <si>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</si>
  <si>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</si>
  <si>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</si>
  <si>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</si>
  <si>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</si>
  <si>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</si>
  <si>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</si>
  <si>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</si>
  <si>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</si>
  <si>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</si>
  <si>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</si>
  <si>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</si>
  <si>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</si>
  <si>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</si>
  <si>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</si>
  <si>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</si>
  <si>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</si>
  <si>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</si>
  <si>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</si>
  <si>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</si>
  <si>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</si>
  <si>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</si>
  <si>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</si>
  <si>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</si>
  <si>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</si>
  <si>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</si>
  <si>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</si>
  <si>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</si>
  <si>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</si>
  <si>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</si>
  <si>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</si>
  <si>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</si>
  <si>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</si>
  <si>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</si>
  <si>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</si>
  <si>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</si>
  <si>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</si>
  <si>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</si>
  <si>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</si>
  <si>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</si>
  <si>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</si>
  <si>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</si>
  <si>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</si>
  <si>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</si>
  <si>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</si>
  <si>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</si>
  <si>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</si>
  <si>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</si>
  <si>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</si>
  <si>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</si>
  <si>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</si>
  <si>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</si>
  <si>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</si>
  <si>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</si>
  <si>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</si>
  <si>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</si>
  <si>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</si>
  <si>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</si>
  <si>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</si>
  <si>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</si>
  <si>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</si>
  <si>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</si>
  <si>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</si>
  <si>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</si>
  <si>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</si>
  <si>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</si>
  <si>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</si>
  <si>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</si>
  <si>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</si>
  <si>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</si>
  <si>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</si>
  <si>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</si>
  <si>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</si>
  <si>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</si>
  <si>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</si>
  <si>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</si>
  <si>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</si>
  <si>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</si>
  <si>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</si>
  <si>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</si>
  <si>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</si>
  <si>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</si>
  <si>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</si>
  <si>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</si>
  <si>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</si>
  <si>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</si>
  <si>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</si>
  <si>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</si>
  <si>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</si>
  <si>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</si>
  <si>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</si>
  <si>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</si>
  <si>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</si>
  <si>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</si>
  <si>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</si>
  <si>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</si>
  <si>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</si>
  <si>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</si>
  <si>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</si>
  <si>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</si>
  <si>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</si>
  <si>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</si>
  <si>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</si>
  <si>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</si>
  <si>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</si>
  <si>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</si>
  <si>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</si>
  <si>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</si>
  <si>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</si>
  <si>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</si>
  <si>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</si>
  <si>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</si>
  <si>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</si>
  <si>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</si>
  <si>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</si>
  <si>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</si>
  <si>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</si>
  <si>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</si>
  <si>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</si>
  <si>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</si>
  <si>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</si>
  <si>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</si>
  <si>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</si>
  <si>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</si>
  <si>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</si>
  <si>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</si>
  <si>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</si>
  <si>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</si>
  <si>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</si>
  <si>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</si>
  <si>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</si>
  <si>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</si>
  <si>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</si>
  <si>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</si>
  <si>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</si>
  <si>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</si>
  <si>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</si>
  <si>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</si>
  <si>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</si>
  <si>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</si>
  <si>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</si>
  <si>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</si>
  <si>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</si>
  <si>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</si>
  <si>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</si>
  <si>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</si>
  <si>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</si>
  <si>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</si>
  <si>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</si>
  <si>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</si>
  <si>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</si>
  <si>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</si>
  <si>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</si>
  <si>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</si>
  <si>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</si>
  <si>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</si>
  <si>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</si>
  <si>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</si>
  <si>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</si>
  <si>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</si>
  <si>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</si>
  <si>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</si>
  <si>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</si>
  <si>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</si>
  <si>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</si>
  <si>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</si>
  <si>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</si>
  <si>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</si>
  <si>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</si>
  <si>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</si>
  <si>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</si>
  <si>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</si>
  <si>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</si>
  <si>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</si>
  <si>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</si>
  <si>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</si>
  <si>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</si>
  <si>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</si>
  <si>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</si>
  <si>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</si>
  <si>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</si>
  <si>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</si>
  <si>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</si>
  <si>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</si>
  <si>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</si>
  <si>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</si>
  <si>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</si>
  <si>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</si>
  <si>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</si>
  <si>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</si>
  <si>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</si>
  <si>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</si>
  <si>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</si>
  <si>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</si>
  <si>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</si>
  <si>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</si>
  <si>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</si>
  <si>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</si>
  <si>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</si>
  <si>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</si>
  <si>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</si>
  <si>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</si>
  <si>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</si>
  <si>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</si>
  <si>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</si>
  <si>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</si>
  <si>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</si>
  <si>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</si>
  <si>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</si>
  <si>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</si>
  <si>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</si>
  <si>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</si>
  <si>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</si>
  <si>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</si>
  <si>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</si>
  <si>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</si>
  <si>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</si>
  <si>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</si>
  <si>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</si>
  <si>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</si>
  <si>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</si>
  <si>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</si>
  <si>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</si>
  <si>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</si>
  <si>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</si>
  <si>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</si>
  <si>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</si>
  <si>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</si>
  <si>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</si>
  <si>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</si>
  <si>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</si>
  <si>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</si>
  <si>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</si>
  <si>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</si>
  <si>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</si>
  <si>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</si>
  <si>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</si>
  <si>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</si>
  <si>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</si>
  <si>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</si>
  <si>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</si>
  <si>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</si>
  <si>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</si>
  <si>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</si>
  <si>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</si>
  <si>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</si>
  <si>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</si>
  <si>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</si>
  <si>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</si>
  <si>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</si>
  <si>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</si>
  <si>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</si>
  <si>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</si>
  <si>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</si>
  <si>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</si>
  <si>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</si>
  <si>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</si>
  <si>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</si>
  <si>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</si>
  <si>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</si>
  <si>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</si>
  <si>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</si>
  <si>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</si>
  <si>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</si>
  <si>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</si>
  <si>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</si>
  <si>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</si>
  <si>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</si>
  <si>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</si>
  <si>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</si>
  <si>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</si>
  <si>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</si>
  <si>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</si>
  <si>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</si>
  <si>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</si>
  <si>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</si>
  <si>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</si>
  <si>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</si>
  <si>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</si>
  <si>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</si>
  <si>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</si>
  <si>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</si>
  <si>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</si>
  <si>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</si>
  <si>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</si>
  <si>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</si>
  <si>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</si>
  <si>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</si>
  <si>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</si>
  <si>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</si>
  <si>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</si>
  <si>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</si>
  <si>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</si>
  <si>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</si>
  <si>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</si>
  <si>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</si>
  <si>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</si>
  <si>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</si>
  <si>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</si>
  <si>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</si>
  <si>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</si>
  <si>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</si>
  <si>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</si>
  <si>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</si>
  <si>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</si>
  <si>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</si>
  <si>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</si>
  <si>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</si>
  <si>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</si>
  <si>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</si>
  <si>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</si>
  <si>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</si>
  <si>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</si>
  <si>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</si>
  <si>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</si>
  <si>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</si>
  <si>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</si>
  <si>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</si>
  <si>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</si>
  <si>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</si>
  <si>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</si>
  <si>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</si>
  <si>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</si>
  <si>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</si>
  <si>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</si>
  <si>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</si>
  <si>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</si>
  <si>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</si>
  <si>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</si>
  <si>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</si>
  <si>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</si>
  <si>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</si>
  <si>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</si>
  <si>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</si>
  <si>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</si>
  <si>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</si>
  <si>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</si>
  <si>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</si>
  <si>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</si>
  <si>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</si>
  <si>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</si>
  <si>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</si>
  <si>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</si>
  <si>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</si>
  <si>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</si>
  <si>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</si>
  <si>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</si>
  <si>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</si>
  <si>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</si>
  <si>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</si>
  <si>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</si>
  <si>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</si>
  <si>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</si>
  <si>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</si>
  <si>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</si>
  <si>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</si>
  <si>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</si>
  <si>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</si>
  <si>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</si>
  <si>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</si>
  <si>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</si>
  <si>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</si>
  <si>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</si>
  <si>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</si>
  <si>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</si>
  <si>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</si>
  <si>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</si>
  <si>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</si>
  <si>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</si>
  <si>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</si>
  <si>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</si>
  <si>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</si>
  <si>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</si>
  <si>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</si>
  <si>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</si>
  <si>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</si>
  <si>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</si>
  <si>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</si>
  <si>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</si>
  <si>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</si>
  <si>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</si>
  <si>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</si>
  <si>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</si>
  <si>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</si>
  <si>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</si>
  <si>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</si>
  <si>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</si>
  <si>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</si>
  <si>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</si>
  <si>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</si>
  <si>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</si>
  <si>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</si>
  <si>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</si>
  <si>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</si>
  <si>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</si>
  <si>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</si>
  <si>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</si>
  <si>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</si>
  <si>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</si>
  <si>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</si>
  <si>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</si>
  <si>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</si>
  <si>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</si>
  <si>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</si>
  <si>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</si>
  <si>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</si>
  <si>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</si>
  <si>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</si>
  <si>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</si>
  <si>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</si>
  <si>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</si>
  <si>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</si>
  <si>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</si>
  <si>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</si>
  <si>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</si>
  <si>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</si>
  <si>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</si>
  <si>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</si>
  <si>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</si>
  <si>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</si>
  <si>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</si>
  <si>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</si>
  <si>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</si>
  <si>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</si>
  <si>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</si>
  <si>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</si>
  <si>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</si>
  <si>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</si>
  <si>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</si>
  <si>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</si>
  <si>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</si>
  <si>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</si>
  <si>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</si>
  <si>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</si>
  <si>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</si>
  <si>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</si>
  <si>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</si>
  <si>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</si>
  <si>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</si>
  <si>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</si>
  <si>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</si>
  <si>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</si>
  <si>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</si>
  <si>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</si>
  <si>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</si>
  <si>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</si>
  <si>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</si>
  <si>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</si>
  <si>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</si>
  <si>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</si>
  <si>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</si>
  <si>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</si>
  <si>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</si>
  <si>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</si>
  <si>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</si>
  <si>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</si>
  <si>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</si>
  <si>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</si>
  <si>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</si>
  <si>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</si>
  <si>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</si>
  <si>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</si>
  <si>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</si>
  <si>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</si>
  <si>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</si>
  <si>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</si>
  <si>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</si>
  <si>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</si>
  <si>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</si>
  <si>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</si>
  <si>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</si>
  <si>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</si>
  <si>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</si>
  <si>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</si>
  <si>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</si>
  <si>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</si>
  <si>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</si>
  <si>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</si>
  <si>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</si>
  <si>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</si>
  <si>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</si>
  <si>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</si>
  <si>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</si>
  <si>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</si>
  <si>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</si>
  <si>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</si>
  <si>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</si>
  <si>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</si>
  <si>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</si>
  <si>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</si>
  <si>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</si>
  <si>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</si>
  <si>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</si>
  <si>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</si>
  <si>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</si>
  <si>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</si>
  <si>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</si>
  <si>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</si>
  <si>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</si>
  <si>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</si>
  <si>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</si>
  <si>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</si>
  <si>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</si>
  <si>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</si>
  <si>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</si>
  <si>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</si>
  <si>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</si>
  <si>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</si>
  <si>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</si>
  <si>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</si>
  <si>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</si>
  <si>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</si>
  <si>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</si>
  <si>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</si>
  <si>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</si>
  <si>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</si>
  <si>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</si>
  <si>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</si>
  <si>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</si>
  <si>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</si>
  <si>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</si>
  <si>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</si>
  <si>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</si>
  <si>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</si>
  <si>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</si>
  <si>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</si>
  <si>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</si>
  <si>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</si>
  <si>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</si>
  <si>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</si>
  <si>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</si>
  <si>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</si>
  <si>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</si>
  <si>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</si>
  <si>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</si>
  <si>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</si>
  <si>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</si>
  <si>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</si>
  <si>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</si>
  <si>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</si>
  <si>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</si>
  <si>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</si>
  <si>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</si>
  <si>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</si>
  <si>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</si>
  <si>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</si>
  <si>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</si>
  <si>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</si>
  <si>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</si>
  <si>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</si>
  <si>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</si>
  <si>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</si>
  <si>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</si>
  <si>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</si>
  <si>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</si>
  <si>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</si>
  <si>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</si>
  <si>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</si>
  <si>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</si>
  <si>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</si>
  <si>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</si>
  <si>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</si>
  <si>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</si>
  <si>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</si>
  <si>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</si>
  <si>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</si>
  <si>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</si>
  <si>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</si>
  <si>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</si>
  <si>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</si>
  <si>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</si>
  <si>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</si>
  <si>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</si>
  <si>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</si>
  <si>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</si>
  <si>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</si>
  <si>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</si>
  <si>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</si>
  <si>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</si>
  <si>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</si>
  <si>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</si>
  <si>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</si>
  <si>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</si>
  <si>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</si>
  <si>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</si>
  <si>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</si>
  <si>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</si>
  <si>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</si>
  <si>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</si>
  <si>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</si>
  <si>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</si>
  <si>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</si>
  <si>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</si>
  <si>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</si>
  <si>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</si>
  <si>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</si>
  <si>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</si>
  <si>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</si>
  <si>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</si>
  <si>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</si>
  <si>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</si>
  <si>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</si>
  <si>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</si>
  <si>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</si>
  <si>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</si>
  <si>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</si>
  <si>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</si>
  <si>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</si>
  <si>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</si>
  <si>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</si>
  <si>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</si>
  <si>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</si>
  <si>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</si>
  <si>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</si>
  <si>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</si>
  <si>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</si>
  <si>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</si>
  <si>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</si>
  <si>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</si>
  <si>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</si>
  <si>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</si>
  <si>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</si>
  <si>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</si>
  <si>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</si>
  <si>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</si>
  <si>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</si>
  <si>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</si>
  <si>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</si>
  <si>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</si>
  <si>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</si>
  <si>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</si>
  <si>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</si>
  <si>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</si>
  <si>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</si>
  <si>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</si>
  <si>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</si>
  <si>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</si>
  <si>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</si>
  <si>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</si>
  <si>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</si>
  <si>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</si>
  <si>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</si>
  <si>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</si>
  <si>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</si>
  <si>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</si>
  <si>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</si>
  <si>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</si>
  <si>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</si>
  <si>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</si>
  <si>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</si>
  <si>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</si>
  <si>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</si>
  <si>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</si>
  <si>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</si>
  <si>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</si>
  <si>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</si>
  <si>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</si>
  <si>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</si>
  <si>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</si>
  <si>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</si>
  <si>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</si>
  <si>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</si>
  <si>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</si>
  <si>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</si>
  <si>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</si>
  <si>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</si>
  <si>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</si>
  <si>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</si>
  <si>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</si>
  <si>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</si>
  <si>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</si>
  <si>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</si>
  <si>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</si>
  <si>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</si>
  <si>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</si>
  <si>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</si>
  <si>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</si>
  <si>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</si>
  <si>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</si>
  <si>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</si>
  <si>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</si>
  <si>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</si>
  <si>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</si>
  <si>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</si>
  <si>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</si>
  <si>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</si>
  <si>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</si>
  <si>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</si>
  <si>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</si>
  <si>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</si>
  <si>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</si>
  <si>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</si>
  <si>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</si>
  <si>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</si>
  <si>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</si>
  <si>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</si>
  <si>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</si>
  <si>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</si>
  <si>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</si>
  <si>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</si>
  <si>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</si>
  <si>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</si>
  <si>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</si>
  <si>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</si>
  <si>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</si>
  <si>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</si>
  <si>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</si>
  <si>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</si>
  <si>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</si>
  <si>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</si>
  <si>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</si>
  <si>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</si>
  <si>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</si>
  <si>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</si>
  <si>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</si>
  <si>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</si>
  <si>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</si>
  <si>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</si>
  <si>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</si>
  <si>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</si>
  <si>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</si>
  <si>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</si>
  <si>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</si>
  <si>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</si>
  <si>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</si>
  <si>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</si>
  <si>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</si>
  <si>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</si>
  <si>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</si>
  <si>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</si>
  <si>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</si>
  <si>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</si>
  <si>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</si>
  <si>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</si>
  <si>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</si>
  <si>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</si>
  <si>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</si>
  <si>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</si>
  <si>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</si>
  <si>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</si>
  <si>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</si>
  <si>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</si>
  <si>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</si>
  <si>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</si>
  <si>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</si>
  <si>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</si>
  <si>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</si>
  <si>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</si>
  <si>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</si>
  <si>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</si>
  <si>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</si>
  <si>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</si>
  <si>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</si>
  <si>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</si>
  <si>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</si>
  <si>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</si>
  <si>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</si>
  <si>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</si>
  <si>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</si>
  <si>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</si>
  <si>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</si>
  <si>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</si>
  <si>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</si>
  <si>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</si>
  <si>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</si>
  <si>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</si>
  <si>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</si>
  <si>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</si>
  <si>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</si>
  <si>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</si>
  <si>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</si>
  <si>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</si>
  <si>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</si>
  <si>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</si>
  <si>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</si>
  <si>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</si>
  <si>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</si>
  <si>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</si>
  <si>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</si>
  <si>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</si>
  <si>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</si>
  <si>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</si>
  <si>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</si>
  <si>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</si>
  <si>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</si>
  <si>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</si>
  <si>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</si>
  <si>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</si>
  <si>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</si>
  <si>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</si>
  <si>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</si>
  <si>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</si>
  <si>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</si>
  <si>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</si>
  <si>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</si>
  <si>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</si>
  <si>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</si>
  <si>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</si>
  <si>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</si>
  <si>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</si>
  <si>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</si>
  <si>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</si>
  <si>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</si>
  <si>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</si>
  <si>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</si>
  <si>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</si>
  <si>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</si>
  <si>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</si>
  <si>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</si>
  <si>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</si>
  <si>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</si>
  <si>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</si>
  <si>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</si>
  <si>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</si>
  <si>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</si>
  <si>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</si>
  <si>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</si>
  <si>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</si>
  <si>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</si>
  <si>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</si>
  <si>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</si>
  <si>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</si>
  <si>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</si>
  <si>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</si>
  <si>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</si>
  <si>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</si>
  <si>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</si>
  <si>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</si>
  <si>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</si>
  <si>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</si>
  <si>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</si>
  <si>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</si>
  <si>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</si>
  <si>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</si>
  <si>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</si>
  <si>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</si>
  <si>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</si>
  <si>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</si>
  <si>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</si>
  <si>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</si>
  <si>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</si>
  <si>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</si>
  <si>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</si>
  <si>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</si>
  <si>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</si>
  <si>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</si>
  <si>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</si>
  <si>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</si>
  <si>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</si>
  <si>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</si>
  <si>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</si>
  <si>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</si>
  <si>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</si>
  <si>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</si>
  <si>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</si>
  <si>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</si>
  <si>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</si>
  <si>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</si>
  <si>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</si>
  <si>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</si>
  <si>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</si>
  <si>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</si>
  <si>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</si>
  <si>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</si>
  <si>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</si>
  <si>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</si>
  <si>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</si>
  <si>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</si>
  <si>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</si>
  <si>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</si>
  <si>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</si>
  <si>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</si>
  <si>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</si>
  <si>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</si>
  <si>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</si>
  <si>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</si>
  <si>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</si>
  <si>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</si>
  <si>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</si>
  <si>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</si>
  <si>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</si>
  <si>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</si>
  <si>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</si>
  <si>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</si>
  <si>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</si>
  <si>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</si>
  <si>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</si>
  <si>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</si>
  <si>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</si>
  <si>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</si>
  <si>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</si>
  <si>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</si>
  <si>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</si>
  <si>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</si>
  <si>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</si>
  <si>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</si>
  <si>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</si>
  <si>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</si>
  <si>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</si>
  <si>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</si>
  <si>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</si>
  <si>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</si>
  <si>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</si>
  <si>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</si>
  <si>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</si>
  <si>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</si>
  <si>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</si>
  <si>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</si>
  <si>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</si>
  <si>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</si>
  <si>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</si>
  <si>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</si>
  <si>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</si>
  <si>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</si>
  <si>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</si>
  <si>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</si>
  <si>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</si>
  <si>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</si>
  <si>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</si>
  <si>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</si>
  <si>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</si>
  <si>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</si>
  <si>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</si>
  <si>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</si>
  <si>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</si>
  <si>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</si>
  <si>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</si>
  <si>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</si>
  <si>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</si>
  <si>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</si>
  <si>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</si>
  <si>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</si>
  <si>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</si>
  <si>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</si>
  <si>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</si>
  <si>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</si>
  <si>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</si>
  <si>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</si>
  <si>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</si>
  <si>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</si>
  <si>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</si>
  <si>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</si>
  <si>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</si>
  <si>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</si>
  <si>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</si>
  <si>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</si>
  <si>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</si>
  <si>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</si>
  <si>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</si>
  <si>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</si>
  <si>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</si>
  <si>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</si>
  <si>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</si>
  <si>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</si>
  <si>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</si>
  <si>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</si>
  <si>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</si>
  <si>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</si>
  <si>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</si>
  <si>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</si>
  <si>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</si>
  <si>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</si>
  <si>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</si>
  <si>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</si>
  <si>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</si>
  <si>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</si>
  <si>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</si>
  <si>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</si>
  <si>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</si>
  <si>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</si>
  <si>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</si>
  <si>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</si>
  <si>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</si>
  <si>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</si>
  <si>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</si>
  <si>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</si>
  <si>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</si>
  <si>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</si>
  <si>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</si>
  <si>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</si>
  <si>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</si>
  <si>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</si>
  <si>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</si>
  <si>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</si>
  <si>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</si>
  <si>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</si>
  <si>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</si>
  <si>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</si>
  <si>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</si>
  <si>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</si>
  <si>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</si>
  <si>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</si>
  <si>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</si>
  <si>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</si>
  <si>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</si>
  <si>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</si>
  <si>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</si>
  <si>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</si>
  <si>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</si>
  <si>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</si>
  <si>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</si>
  <si>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</si>
  <si>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</si>
  <si>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</si>
  <si>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</si>
  <si>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</si>
  <si>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</si>
  <si>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</si>
  <si>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</si>
  <si>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</si>
  <si>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</si>
  <si>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</si>
  <si>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</si>
  <si>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</si>
  <si>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</si>
  <si>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</si>
  <si>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</si>
  <si>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</si>
  <si>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</si>
  <si>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</si>
  <si>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</si>
  <si>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</si>
  <si>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</si>
  <si>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</si>
  <si>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</si>
  <si>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</si>
  <si>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</si>
  <si>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</si>
  <si>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</si>
  <si>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</si>
  <si>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</si>
  <si>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</si>
  <si>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</si>
  <si>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</si>
  <si>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</si>
  <si>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</si>
  <si>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</si>
  <si>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</si>
  <si>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</si>
  <si>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</si>
  <si>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</si>
  <si>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</si>
  <si>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</si>
  <si>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</si>
  <si>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</si>
  <si>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</si>
  <si>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</si>
  <si>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</si>
  <si>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</si>
  <si>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</si>
  <si>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</si>
  <si>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</si>
  <si>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</si>
  <si>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</si>
  <si>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</si>
  <si>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</si>
  <si>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</si>
  <si>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</si>
  <si>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</si>
  <si>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</si>
  <si>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</si>
  <si>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</si>
  <si>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</si>
  <si>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</si>
  <si>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</si>
  <si>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</si>
  <si>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</si>
  <si>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</si>
  <si>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</si>
  <si>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</si>
  <si>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</si>
  <si>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</si>
  <si>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</si>
  <si>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</si>
  <si>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</si>
  <si>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</si>
  <si>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</si>
  <si>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</si>
  <si>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</si>
  <si>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</si>
  <si>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</si>
  <si>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</si>
  <si>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</si>
  <si>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</si>
  <si>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</si>
  <si>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</si>
  <si>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</si>
  <si>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</si>
  <si>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</si>
  <si>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</si>
  <si>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</si>
  <si>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</si>
  <si>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</si>
  <si>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</si>
  <si>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</si>
  <si>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</si>
  <si>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</si>
  <si>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</si>
  <si>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</si>
  <si>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</si>
  <si>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</si>
  <si>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</si>
  <si>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</si>
  <si>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</si>
  <si>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</si>
  <si>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</si>
  <si>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</si>
  <si>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</si>
  <si>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</si>
  <si>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</si>
  <si>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</si>
  <si>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</si>
  <si>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</si>
  <si>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</si>
  <si>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</si>
  <si>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</si>
  <si>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</si>
  <si>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</si>
  <si>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</si>
  <si>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</si>
  <si>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</si>
  <si>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</si>
  <si>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</si>
  <si>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</si>
  <si>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</si>
  <si>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</si>
  <si>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</si>
  <si>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</si>
  <si>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</si>
  <si>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</si>
  <si>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</si>
  <si>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</si>
  <si>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</si>
  <si>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</si>
  <si>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</si>
  <si>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</si>
  <si>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</si>
  <si>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</si>
  <si>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</si>
  <si>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</si>
  <si>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</si>
  <si>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</si>
  <si>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</si>
  <si>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</si>
  <si>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</si>
  <si>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</si>
  <si>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</si>
  <si>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</si>
  <si>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</si>
  <si>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</si>
  <si>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</si>
  <si>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</si>
  <si>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</si>
  <si>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</si>
  <si>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</si>
  <si>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</si>
  <si>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</si>
  <si>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</si>
  <si>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</si>
  <si>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</si>
  <si>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</si>
  <si>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</si>
  <si>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</si>
  <si>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</si>
  <si>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</si>
  <si>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</si>
  <si>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</si>
  <si>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</si>
  <si>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</si>
  <si>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</si>
  <si>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</si>
  <si>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</si>
  <si>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</si>
  <si>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</si>
  <si>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</si>
  <si>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</si>
  <si>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</si>
  <si>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</si>
  <si>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</si>
  <si>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</si>
  <si>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</si>
  <si>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</si>
  <si>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</si>
  <si>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</si>
  <si>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</si>
  <si>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</si>
  <si>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</si>
  <si>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</si>
  <si>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</si>
  <si>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</si>
  <si>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</si>
  <si>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</si>
  <si>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</si>
  <si>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</si>
  <si>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</si>
  <si>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</si>
  <si>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</si>
  <si>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</si>
  <si>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</si>
  <si>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</si>
  <si>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</si>
  <si>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</si>
  <si>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</si>
  <si>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</si>
  <si>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</si>
  <si>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</si>
  <si>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</si>
  <si>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</si>
  <si>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</si>
  <si>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</si>
  <si>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</si>
  <si>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</si>
  <si>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</si>
  <si>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</si>
  <si>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</si>
  <si>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</si>
  <si>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</si>
  <si>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</si>
  <si>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</si>
  <si>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</si>
  <si>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</si>
  <si>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</si>
  <si>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</si>
  <si>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</si>
  <si>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</si>
  <si>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</si>
  <si>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</si>
  <si>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</si>
  <si>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</si>
  <si>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</si>
  <si>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</si>
  <si>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</si>
  <si>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</si>
  <si>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</si>
  <si>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</si>
  <si>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</si>
  <si>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</si>
  <si>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</si>
  <si>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</si>
  <si>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</si>
  <si>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</si>
  <si>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</si>
  <si>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</si>
  <si>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</si>
  <si>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</si>
  <si>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</si>
  <si>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</si>
  <si>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</si>
  <si>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</si>
  <si>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</si>
  <si>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</si>
  <si>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</si>
  <si>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</si>
  <si>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</si>
  <si>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</si>
  <si>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</si>
  <si>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</si>
  <si>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</si>
  <si>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</si>
  <si>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</si>
  <si>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</si>
  <si>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</si>
  <si>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</si>
  <si>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</si>
  <si>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</si>
  <si>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</si>
  <si>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</si>
  <si>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</si>
  <si>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</si>
  <si>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</si>
  <si>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</si>
  <si>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</si>
  <si>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</si>
  <si>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</si>
  <si>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</si>
  <si>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</si>
  <si>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</si>
  <si>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</si>
  <si>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</si>
  <si>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</si>
  <si>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</si>
  <si>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</si>
  <si>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</si>
  <si>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</si>
  <si>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</si>
  <si>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</si>
  <si>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</si>
  <si>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</si>
  <si>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</si>
  <si>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</si>
  <si>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</si>
  <si>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</si>
  <si>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</si>
  <si>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</si>
  <si>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</si>
  <si>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</si>
  <si>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</si>
  <si>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</si>
  <si>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</si>
  <si>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</si>
  <si>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</si>
  <si>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</si>
  <si>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</si>
  <si>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</si>
  <si>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</si>
  <si>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</si>
  <si>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</si>
  <si>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</si>
  <si>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</si>
  <si>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</si>
  <si>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</si>
  <si>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</si>
  <si>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</si>
  <si>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</si>
  <si>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</si>
  <si>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</si>
  <si>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</si>
  <si>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</si>
  <si>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</si>
  <si>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</si>
  <si>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</si>
  <si>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</si>
  <si>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</si>
  <si>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</si>
  <si>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</si>
  <si>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</si>
  <si>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</si>
  <si>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</si>
  <si>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</si>
  <si>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</si>
  <si>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</si>
  <si>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</si>
  <si>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</si>
  <si>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</si>
  <si>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</si>
  <si>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</si>
  <si>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</si>
  <si>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</si>
  <si>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</si>
  <si>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</si>
  <si>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</si>
  <si>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</si>
  <si>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</si>
  <si>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</si>
  <si>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</si>
  <si>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</si>
  <si>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</si>
  <si>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</si>
  <si>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</si>
  <si>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</si>
  <si>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</si>
  <si>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</si>
  <si>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</si>
  <si>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</si>
  <si>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</si>
  <si>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</si>
  <si>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</si>
  <si>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</si>
  <si>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</si>
  <si>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</si>
  <si>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</si>
  <si>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</si>
  <si>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</si>
  <si>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</si>
  <si>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</si>
  <si>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</si>
  <si>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</si>
  <si>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</si>
  <si>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</si>
  <si>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</si>
  <si>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</si>
  <si>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</si>
  <si>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</si>
  <si>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</si>
  <si>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</si>
  <si>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</si>
  <si>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</si>
  <si>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</si>
  <si>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</si>
  <si>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</si>
  <si>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</si>
  <si>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</si>
  <si>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</si>
  <si>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</si>
  <si>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</si>
  <si>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</si>
  <si>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</si>
  <si>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</si>
  <si>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</si>
  <si>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</si>
  <si>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</si>
  <si>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</si>
  <si>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</si>
  <si>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</si>
  <si>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</si>
  <si>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</si>
  <si>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</si>
  <si>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</si>
  <si>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</si>
  <si>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</si>
  <si>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</si>
  <si>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</si>
  <si>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</si>
  <si>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</si>
  <si>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</si>
  <si>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</si>
  <si>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</si>
  <si>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</si>
  <si>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</si>
  <si>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</si>
  <si>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</si>
  <si>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</si>
  <si>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</si>
  <si>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</si>
  <si>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</si>
  <si>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</si>
  <si>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</si>
  <si>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</si>
  <si>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</si>
  <si>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</si>
  <si>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</si>
  <si>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</si>
  <si>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</si>
  <si>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</si>
  <si>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</si>
  <si>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</si>
  <si>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</si>
  <si>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</si>
  <si>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</si>
  <si>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</si>
  <si>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</si>
  <si>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</si>
  <si>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</si>
  <si>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</si>
  <si>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</si>
  <si>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</si>
  <si>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</si>
  <si>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</si>
  <si>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</si>
  <si>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</si>
  <si>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</si>
  <si>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</si>
  <si>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</si>
  <si>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</si>
  <si>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</si>
  <si>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</si>
  <si>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</si>
  <si>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</si>
  <si>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</si>
  <si>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</si>
  <si>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</si>
  <si>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</si>
  <si>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</si>
  <si>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</si>
  <si>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</si>
  <si>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</si>
  <si>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</si>
  <si>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</si>
  <si>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</si>
  <si>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</si>
  <si>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</si>
  <si>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</si>
  <si>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</si>
  <si>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</si>
  <si>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</si>
  <si>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</si>
  <si>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</si>
  <si>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</si>
  <si>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</si>
  <si>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</si>
  <si>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</si>
  <si>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</si>
  <si>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</si>
  <si>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</si>
  <si>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</si>
  <si>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</si>
  <si>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</si>
  <si>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</si>
  <si>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</si>
  <si>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</si>
  <si>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</si>
  <si>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</si>
  <si>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</si>
  <si>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</si>
  <si>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</si>
  <si>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</si>
  <si>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</si>
  <si>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</si>
  <si>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</si>
  <si>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</si>
  <si>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</si>
  <si>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</si>
  <si>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</si>
  <si>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</si>
  <si>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</si>
  <si>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</si>
  <si>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</si>
  <si>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</si>
  <si>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</si>
  <si>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</si>
  <si>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</si>
  <si>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</si>
  <si>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</si>
  <si>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</si>
  <si>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</si>
  <si>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</si>
  <si>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</si>
  <si>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</si>
  <si>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</si>
  <si>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</si>
  <si>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</si>
  <si>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</si>
  <si>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</si>
  <si>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</si>
  <si>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</si>
  <si>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</si>
  <si>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</si>
  <si>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</si>
  <si>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</si>
  <si>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</si>
  <si>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</si>
  <si>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</si>
  <si>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</si>
  <si>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</si>
  <si>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</si>
  <si>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</si>
  <si>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</si>
  <si>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</si>
  <si>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</si>
  <si>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</si>
  <si>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</si>
  <si>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</si>
  <si>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</si>
  <si>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</si>
  <si>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</si>
  <si>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</si>
  <si>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</si>
  <si>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</si>
  <si>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</si>
  <si>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</si>
  <si>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</si>
  <si>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</si>
  <si>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</si>
  <si>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</si>
  <si>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</si>
  <si>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</si>
  <si>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</si>
  <si>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</si>
  <si>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</si>
  <si>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</si>
  <si>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</si>
  <si>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</si>
  <si>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</si>
  <si>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</si>
  <si>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</si>
  <si>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</si>
  <si>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</si>
  <si>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</si>
  <si>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</si>
  <si>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</si>
  <si>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</si>
  <si>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</si>
  <si>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</si>
  <si>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</si>
  <si>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</si>
  <si>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</si>
  <si>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</si>
  <si>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</si>
  <si>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</si>
  <si>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</si>
  <si>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</si>
  <si>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</si>
  <si>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</si>
  <si>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</si>
  <si>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</si>
  <si>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</si>
  <si>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</si>
  <si>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</si>
  <si>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</si>
  <si>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</si>
  <si>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</si>
  <si>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</si>
  <si>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</si>
  <si>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</si>
  <si>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</si>
  <si>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</si>
  <si>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</si>
  <si>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</si>
  <si>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</si>
  <si>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</si>
  <si>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</si>
  <si>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</si>
  <si>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</si>
  <si>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</si>
  <si>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</si>
  <si>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</si>
  <si>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</si>
  <si>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</si>
  <si>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</si>
  <si>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</si>
  <si>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</si>
  <si>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</si>
  <si>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</si>
  <si>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</si>
  <si>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</si>
  <si>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</si>
  <si>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</si>
  <si>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</si>
  <si>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</si>
  <si>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</si>
  <si>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</si>
  <si>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</si>
  <si>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</si>
  <si>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</si>
  <si>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</si>
  <si>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</si>
  <si>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</si>
  <si>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</si>
  <si>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</si>
  <si>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</si>
  <si>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</si>
  <si>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</si>
  <si>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</si>
  <si>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</si>
  <si>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</si>
  <si>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</si>
  <si>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</si>
  <si>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</si>
  <si>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</si>
  <si>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</si>
  <si>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</si>
  <si>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</si>
  <si>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</si>
  <si>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</si>
  <si>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</si>
  <si>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</si>
  <si>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</si>
  <si>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</si>
  <si>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</si>
  <si>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</si>
  <si>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</si>
  <si>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</si>
  <si>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</si>
  <si>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</si>
  <si>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</si>
  <si>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</si>
  <si>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</si>
  <si>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</si>
  <si>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</si>
  <si>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</si>
  <si>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</si>
  <si>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</si>
  <si>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</si>
  <si>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</si>
  <si>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</si>
  <si>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</si>
  <si>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</si>
  <si>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</si>
  <si>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</si>
  <si>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</si>
  <si>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</si>
  <si>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</si>
  <si>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</si>
  <si>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</si>
  <si>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</si>
  <si>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</si>
  <si>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</si>
  <si>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</si>
  <si>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</si>
  <si>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</si>
  <si>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</si>
  <si>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</si>
  <si>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</si>
  <si>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</si>
  <si>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</si>
  <si>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</si>
  <si>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</si>
  <si>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</si>
  <si>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</si>
  <si>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</si>
  <si>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</si>
  <si>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</si>
  <si>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</si>
  <si>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</si>
  <si>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</si>
  <si>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</si>
  <si>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</si>
  <si>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</si>
  <si>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</si>
  <si>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</si>
  <si>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</si>
  <si>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</si>
  <si>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</si>
  <si>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</si>
  <si>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</si>
  <si>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</si>
  <si>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</si>
  <si>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</si>
  <si>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</si>
  <si>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</si>
  <si>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</si>
  <si>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</si>
  <si>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</si>
  <si>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</si>
  <si>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</si>
  <si>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</si>
  <si>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</si>
  <si>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</si>
  <si>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</si>
  <si>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</si>
  <si>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</si>
  <si>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</si>
  <si>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</si>
  <si>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</si>
  <si>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</si>
  <si>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</si>
  <si>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</si>
  <si>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</si>
  <si>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</si>
  <si>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</si>
  <si>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</si>
  <si>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</si>
  <si>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</si>
  <si>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</si>
  <si>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</si>
  <si>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</si>
  <si>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</si>
  <si>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</si>
  <si>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</si>
  <si>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</si>
  <si>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</si>
  <si>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</si>
  <si>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</si>
  <si>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</si>
  <si>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</si>
  <si>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</si>
  <si>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</si>
  <si>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</si>
  <si>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</si>
  <si>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</si>
  <si>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</si>
  <si>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</si>
  <si>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</si>
  <si>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</si>
  <si>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</si>
  <si>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</si>
  <si>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</si>
  <si>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</si>
  <si>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</si>
  <si>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</si>
  <si>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</si>
  <si>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</si>
  <si>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</si>
  <si>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</si>
  <si>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</si>
  <si>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</si>
  <si>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</si>
  <si>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</si>
  <si>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</si>
  <si>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</si>
  <si>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</si>
  <si>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</si>
  <si>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</si>
  <si>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</si>
  <si>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</si>
  <si>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</si>
  <si>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</si>
  <si>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</si>
  <si>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</si>
  <si>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</si>
  <si>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</si>
  <si>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</si>
  <si>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</si>
  <si>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</si>
  <si>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</si>
  <si>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</si>
  <si>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</si>
  <si>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</si>
  <si>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</si>
  <si>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</si>
  <si>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</si>
  <si>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</si>
  <si>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</si>
  <si>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</si>
  <si>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</si>
  <si>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</si>
  <si>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</si>
  <si>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</si>
  <si>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</si>
  <si>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</si>
  <si>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</si>
  <si>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</si>
  <si>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</si>
  <si>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</si>
  <si>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</si>
  <si>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</si>
  <si>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</si>
  <si>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</si>
  <si>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</si>
  <si>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</si>
  <si>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</si>
  <si>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</si>
  <si>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</si>
  <si>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</si>
  <si>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</si>
  <si>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</si>
  <si>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</si>
  <si>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</si>
  <si>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</si>
  <si>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</si>
  <si>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</si>
  <si>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</si>
  <si>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</si>
  <si>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</si>
  <si>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</si>
  <si>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</si>
  <si>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</si>
  <si>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</si>
  <si>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</si>
  <si>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</si>
  <si>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</si>
  <si>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</si>
  <si>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</si>
  <si>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</si>
  <si>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</si>
  <si>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</si>
  <si>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</si>
  <si>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</si>
  <si>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</si>
  <si>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</si>
  <si>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</si>
  <si>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</si>
  <si>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</si>
  <si>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</si>
  <si>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</si>
  <si>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</si>
  <si>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</si>
  <si>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</si>
  <si>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</si>
  <si>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</si>
  <si>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</si>
  <si>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</si>
  <si>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</si>
  <si>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</si>
  <si>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</si>
  <si>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</si>
  <si>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</si>
  <si>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</si>
  <si>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</si>
  <si>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</si>
  <si>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</si>
  <si>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</si>
  <si>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</si>
  <si>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</si>
  <si>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</si>
  <si>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</si>
  <si>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</si>
  <si>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</si>
  <si>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</si>
  <si>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</si>
  <si>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</si>
  <si>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</si>
  <si>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</si>
  <si>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</si>
  <si>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</si>
  <si>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</si>
  <si>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</si>
  <si>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</si>
  <si>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</si>
  <si>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</si>
  <si>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</si>
  <si>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</si>
  <si>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</si>
  <si>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</si>
  <si>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</si>
  <si>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</si>
  <si>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</si>
  <si>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</si>
  <si>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</si>
  <si>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</si>
  <si>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</si>
  <si>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</si>
  <si>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</si>
  <si>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</si>
  <si>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</si>
  <si>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</si>
  <si>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</si>
  <si>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</si>
  <si>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</si>
  <si>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</si>
  <si>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</si>
  <si>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</si>
  <si>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</si>
  <si>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</si>
  <si>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</si>
  <si>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</si>
  <si>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</si>
  <si>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</si>
  <si>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</si>
  <si>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</si>
  <si>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</si>
  <si>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</si>
  <si>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</si>
  <si>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</si>
  <si>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</si>
  <si>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</si>
  <si>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</si>
  <si>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</si>
  <si>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</si>
  <si>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</si>
  <si>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</si>
  <si>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</si>
  <si>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</si>
  <si>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</si>
  <si>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</si>
  <si>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</si>
  <si>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</si>
  <si>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</si>
  <si>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</si>
  <si>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</si>
  <si>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</si>
  <si>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</si>
  <si>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</si>
  <si>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</si>
  <si>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</si>
  <si>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</si>
  <si>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</si>
  <si>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</si>
  <si>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</si>
  <si>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</si>
  <si>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</si>
  <si>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</si>
  <si>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</si>
  <si>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</si>
  <si>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</si>
  <si>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</si>
  <si>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</si>
  <si>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</si>
  <si>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</si>
  <si>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</si>
  <si>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</si>
  <si>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</si>
  <si>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</si>
  <si>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</si>
  <si>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</si>
  <si>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</si>
  <si>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</si>
  <si>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</si>
  <si>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</si>
  <si>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</si>
  <si>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</si>
  <si>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</si>
  <si>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</si>
  <si>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</si>
  <si>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</si>
  <si>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</si>
  <si>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</si>
  <si>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</si>
  <si>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</si>
  <si>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</si>
  <si>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</si>
  <si>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</si>
  <si>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</si>
  <si>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</si>
  <si>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</si>
  <si>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</si>
  <si>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</si>
  <si>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</si>
  <si>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</si>
  <si>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</si>
  <si>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</si>
  <si>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</si>
  <si>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</si>
  <si>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</si>
  <si>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</si>
  <si>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</si>
  <si>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</si>
  <si>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</si>
  <si>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</si>
  <si>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</si>
  <si>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</si>
  <si>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</si>
  <si>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</si>
  <si>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</si>
  <si>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</si>
  <si>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</si>
  <si>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</si>
  <si>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</si>
  <si>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</si>
  <si>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</si>
  <si>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</si>
  <si>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</si>
  <si>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</si>
  <si>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</si>
  <si>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</si>
  <si>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</si>
  <si>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</si>
  <si>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</si>
  <si>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</si>
  <si>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</si>
  <si>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</si>
  <si>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</si>
  <si>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</si>
  <si>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</si>
  <si>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</si>
  <si>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</si>
  <si>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</si>
  <si>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</si>
  <si>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</si>
  <si>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</si>
  <si>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</si>
  <si>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</si>
  <si>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</si>
  <si>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</si>
  <si>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</si>
  <si>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</si>
  <si>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</si>
  <si>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</si>
  <si>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</si>
  <si>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</si>
  <si>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</si>
  <si>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</si>
  <si>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</si>
  <si>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</si>
  <si>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</si>
  <si>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</si>
  <si>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</si>
  <si>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</si>
  <si>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</si>
  <si>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</si>
  <si>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</si>
  <si>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</si>
  <si>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</si>
  <si>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</si>
  <si>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</si>
  <si>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</si>
  <si>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</si>
  <si>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</si>
  <si>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</si>
  <si>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</si>
  <si>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</si>
  <si>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</si>
  <si>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</si>
  <si>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</si>
  <si>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</si>
  <si>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</si>
  <si>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</si>
  <si>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</si>
  <si>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</si>
  <si>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</si>
  <si>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</si>
  <si>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</si>
  <si>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</si>
  <si>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</si>
  <si>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</si>
  <si>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</si>
  <si>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</si>
  <si>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</si>
  <si>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</si>
  <si>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</si>
  <si>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</si>
  <si>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</si>
  <si>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</si>
  <si>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</si>
  <si>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</si>
  <si>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</si>
  <si>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</si>
  <si>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</si>
  <si>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</si>
  <si>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</si>
  <si>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</si>
  <si>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</si>
  <si>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</si>
  <si>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</si>
  <si>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</si>
  <si>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</si>
  <si>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</si>
  <si>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</si>
  <si>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</si>
  <si>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</si>
  <si>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</si>
  <si>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</si>
  <si>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</si>
  <si>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</si>
  <si>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</si>
  <si>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</si>
  <si>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</si>
  <si>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</si>
  <si>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</si>
  <si>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</si>
  <si>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</si>
  <si>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</si>
  <si>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</si>
  <si>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</si>
  <si>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</si>
  <si>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</si>
  <si>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</si>
  <si>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</si>
  <si>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</si>
  <si>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</si>
  <si>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</si>
  <si>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</si>
  <si>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</si>
  <si>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</si>
  <si>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</si>
  <si>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</si>
  <si>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</si>
  <si>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</si>
  <si>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</si>
  <si>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</si>
  <si>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</si>
  <si>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</si>
  <si>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</si>
  <si>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</si>
  <si>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</si>
  <si>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</si>
  <si>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</si>
  <si>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</si>
  <si>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</si>
  <si>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</si>
  <si>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</si>
  <si>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</si>
  <si>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</si>
  <si>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</si>
  <si>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</si>
  <si>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</si>
  <si>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</si>
  <si>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</si>
  <si>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</si>
  <si>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</si>
  <si>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</si>
  <si>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</si>
  <si>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</si>
  <si>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</si>
  <si>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</si>
  <si>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</si>
  <si>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</si>
  <si>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</si>
  <si>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</si>
  <si>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</si>
  <si>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</si>
  <si>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</si>
  <si>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</si>
  <si>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</si>
  <si>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</si>
  <si>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</si>
  <si>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</si>
  <si>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</si>
  <si>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</si>
  <si>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</si>
  <si>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</si>
  <si>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</si>
  <si>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</si>
  <si>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</si>
  <si>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</si>
  <si>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</si>
  <si>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</si>
  <si>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</si>
  <si>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</si>
  <si>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</si>
  <si>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</si>
  <si>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</si>
  <si>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</si>
  <si>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</si>
  <si>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</si>
  <si>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</si>
  <si>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</si>
  <si>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</si>
  <si>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</si>
  <si>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</si>
  <si>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</si>
  <si>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</si>
  <si>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</si>
  <si>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</si>
  <si>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</si>
  <si>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</si>
  <si>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</si>
  <si>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</si>
  <si>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</si>
  <si>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</si>
  <si>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</si>
  <si>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</si>
  <si>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</si>
  <si>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</si>
  <si>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</si>
  <si>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</si>
  <si>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</si>
  <si>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</si>
  <si>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</si>
  <si>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</si>
  <si>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</si>
  <si>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</si>
  <si>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</si>
  <si>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</si>
  <si>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</si>
  <si>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</si>
  <si>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</si>
  <si>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</si>
  <si>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</si>
  <si>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</si>
  <si>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</si>
  <si>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</si>
  <si>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</si>
  <si>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</si>
  <si>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</si>
  <si>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</si>
  <si>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</si>
  <si>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</si>
  <si>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</si>
  <si>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</si>
  <si>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</si>
  <si>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</si>
  <si>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</si>
  <si>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</si>
  <si>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</si>
  <si>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</si>
  <si>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</si>
  <si>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</si>
  <si>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</si>
  <si>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</si>
  <si>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</si>
  <si>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</si>
  <si>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</si>
  <si>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</si>
  <si>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</si>
  <si>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</si>
  <si>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</si>
  <si>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</si>
  <si>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</si>
  <si>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</si>
  <si>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</si>
  <si>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</si>
  <si>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</si>
  <si>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</si>
  <si>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</si>
  <si>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</si>
  <si>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</si>
  <si>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</si>
  <si>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</si>
  <si>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</si>
  <si>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</si>
  <si>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</si>
  <si>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</si>
  <si>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</si>
  <si>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</si>
  <si>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</si>
  <si>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</si>
  <si>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</si>
  <si>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</si>
  <si>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</si>
  <si>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</si>
  <si>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</si>
  <si>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</si>
  <si>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</si>
  <si>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</si>
  <si>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</si>
  <si>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</si>
  <si>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</si>
  <si>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</si>
  <si>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</si>
  <si>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</si>
  <si>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</si>
  <si>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</si>
  <si>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</si>
  <si>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</si>
  <si>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</si>
  <si>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</si>
  <si>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</si>
  <si>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</si>
  <si>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</si>
  <si>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</si>
  <si>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</si>
  <si>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</si>
  <si>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</si>
  <si>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</si>
  <si>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</si>
  <si>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</si>
  <si>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</si>
  <si>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</si>
  <si>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</si>
  <si>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</si>
  <si>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</si>
  <si>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</si>
  <si>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</si>
  <si>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</si>
  <si>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</si>
  <si>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</si>
  <si>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</si>
  <si>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</si>
  <si>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</si>
  <si>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</si>
  <si>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</si>
  <si>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</si>
  <si>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</si>
  <si>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</si>
  <si>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</si>
  <si>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</si>
  <si>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</si>
  <si>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</si>
  <si>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</si>
  <si>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</si>
  <si>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</si>
  <si>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</si>
  <si>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</si>
  <si>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</si>
  <si>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</si>
  <si>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</si>
  <si>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</si>
  <si>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</si>
  <si>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</si>
  <si>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</si>
  <si>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</si>
  <si>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</si>
  <si>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</si>
  <si>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</si>
  <si>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</si>
  <si>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</si>
  <si>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</si>
  <si>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</si>
  <si>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</si>
  <si>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</si>
  <si>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</si>
  <si>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</si>
  <si>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</si>
  <si>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</si>
  <si>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</si>
  <si>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</si>
  <si>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</si>
  <si>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</si>
  <si>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</si>
  <si>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</si>
  <si>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</si>
  <si>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</si>
  <si>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</si>
  <si>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</si>
  <si>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</si>
  <si>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</si>
  <si>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</si>
  <si>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</si>
  <si>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</si>
  <si>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</si>
  <si>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</si>
  <si>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</si>
  <si>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</si>
  <si>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</si>
  <si>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</si>
  <si>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</si>
  <si>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</si>
  <si>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</si>
  <si>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</si>
  <si>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</si>
  <si>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</si>
  <si>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</si>
  <si>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</si>
  <si>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</si>
  <si>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</si>
  <si>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</si>
  <si>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</si>
  <si>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</si>
  <si>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</si>
  <si>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</si>
  <si>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</si>
  <si>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</si>
  <si>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</si>
  <si>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</si>
  <si>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</si>
  <si>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</si>
  <si>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</si>
  <si>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</si>
  <si>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</si>
  <si>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</si>
  <si>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</si>
  <si>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</si>
  <si>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</si>
  <si>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</si>
  <si>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</si>
  <si>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</si>
  <si>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</si>
  <si>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</si>
  <si>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</si>
  <si>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</si>
  <si>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</si>
  <si>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</si>
  <si>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</si>
  <si>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</si>
  <si>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</si>
  <si>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</si>
  <si>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</si>
  <si>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</si>
  <si>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</si>
  <si>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</si>
  <si>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</si>
  <si>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</si>
  <si>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</si>
  <si>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</si>
  <si>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</si>
  <si>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</si>
  <si>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</si>
  <si>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</si>
  <si>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</si>
  <si>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</si>
  <si>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</si>
  <si>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</si>
  <si>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</si>
  <si>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</si>
  <si>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</si>
  <si>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</si>
  <si>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</si>
  <si>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</si>
  <si>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</si>
  <si>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</si>
  <si>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</si>
  <si>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</si>
  <si>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</si>
  <si>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</si>
  <si>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</si>
  <si>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</si>
  <si>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</si>
  <si>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</si>
  <si>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</si>
  <si>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</si>
  <si>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</si>
  <si>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</si>
  <si>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</si>
  <si>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</si>
  <si>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</si>
  <si>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</si>
  <si>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</si>
  <si>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</si>
  <si>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</si>
  <si>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</si>
  <si>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</si>
  <si>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</si>
  <si>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</si>
  <si>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</si>
  <si>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</si>
  <si>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</si>
  <si>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</si>
  <si>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</si>
  <si>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</si>
  <si>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</si>
  <si>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</si>
  <si>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</si>
  <si>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</si>
  <si>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</si>
  <si>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</si>
  <si>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</si>
  <si>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</si>
  <si>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</si>
  <si>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</si>
  <si>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</si>
  <si>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</si>
  <si>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</si>
  <si>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</si>
  <si>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</si>
  <si>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</si>
  <si>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</si>
  <si>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</si>
  <si>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</si>
  <si>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</si>
  <si>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</si>
  <si>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</si>
  <si>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</si>
  <si>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</si>
  <si>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</si>
  <si>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</si>
  <si>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</si>
  <si>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</si>
  <si>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</si>
  <si>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</si>
  <si>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</si>
  <si>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</si>
  <si>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</si>
  <si>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</si>
  <si>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</si>
  <si>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</si>
  <si>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</si>
  <si>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</si>
  <si>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</si>
  <si>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</si>
  <si>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</si>
  <si>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</si>
  <si>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</si>
  <si>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</si>
  <si>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</si>
  <si>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</si>
  <si>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</si>
  <si>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</si>
  <si>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</si>
  <si>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</si>
  <si>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</si>
  <si>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</si>
  <si>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</si>
  <si>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</si>
  <si>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</si>
  <si>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</si>
  <si>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</si>
  <si>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</si>
  <si>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</si>
  <si>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</si>
  <si>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</si>
  <si>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</si>
  <si>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</si>
  <si>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</si>
  <si>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</si>
  <si>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</si>
  <si>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</si>
  <si>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</si>
  <si>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</si>
  <si>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</si>
  <si>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</si>
  <si>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</si>
  <si>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</si>
  <si>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</si>
  <si>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</si>
  <si>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</si>
  <si>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</si>
  <si>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</si>
  <si>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</si>
  <si>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</si>
  <si>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</si>
  <si>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</si>
  <si>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</si>
  <si>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</si>
  <si>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</si>
  <si>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</si>
  <si>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</si>
  <si>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</si>
  <si>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</si>
  <si>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</si>
  <si>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</si>
  <si>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</si>
  <si>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</si>
  <si>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</si>
  <si>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</si>
  <si>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</si>
  <si>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</si>
  <si>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</si>
  <si>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</si>
  <si>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</si>
  <si>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</si>
  <si>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</si>
  <si>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</si>
  <si>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</si>
  <si>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</si>
  <si>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</si>
  <si>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</si>
  <si>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</si>
  <si>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</si>
  <si>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</si>
  <si>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</si>
  <si>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</si>
  <si>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</si>
  <si>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</si>
  <si>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</si>
  <si>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</si>
  <si>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</si>
  <si>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</si>
  <si>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</si>
  <si>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</si>
  <si>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</si>
  <si>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</si>
  <si>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</si>
  <si>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</si>
  <si>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</si>
  <si>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</si>
  <si>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</si>
  <si>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</si>
  <si>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</si>
  <si>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</si>
  <si>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</si>
  <si>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</si>
  <si>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</si>
  <si>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</si>
  <si>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</si>
  <si>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</si>
  <si>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</si>
  <si>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</si>
  <si>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</si>
  <si>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</si>
  <si>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</si>
  <si>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</si>
  <si>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</si>
  <si>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</si>
  <si>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</si>
  <si>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</si>
  <si>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</si>
  <si>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</si>
  <si>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</si>
  <si>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</si>
  <si>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</si>
  <si>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</si>
  <si>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</si>
  <si>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</si>
  <si>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</si>
  <si>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</si>
  <si>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</si>
  <si>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</si>
  <si>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</si>
  <si>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</si>
  <si>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</si>
  <si>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</si>
  <si>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</si>
  <si>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</si>
  <si>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</si>
  <si>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</si>
  <si>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</si>
  <si>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</si>
  <si>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</si>
  <si>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</si>
  <si>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</si>
  <si>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</si>
  <si>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</si>
  <si>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</si>
  <si>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</si>
  <si>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</si>
  <si>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</si>
  <si>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</si>
  <si>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</si>
  <si>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</si>
  <si>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</si>
  <si>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</si>
  <si>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</si>
  <si>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</si>
  <si>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</si>
  <si>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</si>
  <si>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</si>
  <si>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</si>
  <si>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</si>
  <si>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</si>
  <si>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</si>
  <si>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</si>
  <si>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</si>
  <si>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</si>
  <si>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</si>
  <si>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</si>
  <si>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</si>
  <si>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</si>
  <si>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</si>
  <si>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</si>
  <si>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</si>
  <si>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</si>
  <si>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</si>
  <si>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</si>
  <si>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</si>
  <si>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</si>
  <si>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</si>
  <si>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</si>
  <si>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</si>
  <si>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</si>
  <si>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</si>
  <si>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</si>
  <si>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</si>
  <si>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</si>
  <si>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</si>
  <si>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</si>
  <si>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</si>
  <si>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</si>
  <si>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</si>
  <si>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</si>
  <si>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</si>
  <si>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</si>
  <si>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</si>
  <si>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</si>
  <si>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</si>
  <si>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</si>
  <si>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</si>
  <si>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</si>
  <si>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</si>
  <si>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</si>
  <si>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</si>
  <si>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</si>
  <si>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</si>
  <si>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</si>
  <si>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</si>
  <si>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</si>
  <si>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</si>
  <si>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</si>
  <si>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</si>
  <si>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</si>
  <si>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</si>
  <si>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</si>
  <si>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</si>
  <si>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</si>
  <si>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</si>
  <si>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</si>
  <si>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</si>
  <si>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</si>
  <si>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</si>
  <si>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</si>
  <si>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</si>
  <si>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</si>
  <si>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</si>
  <si>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</si>
  <si>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</si>
  <si>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</si>
  <si>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</si>
  <si>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</si>
  <si>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</si>
  <si>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</si>
  <si>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</si>
  <si>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</si>
  <si>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</si>
  <si>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</si>
  <si>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</si>
  <si>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</si>
  <si>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</si>
  <si>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</si>
  <si>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</si>
  <si>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</si>
  <si>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</si>
  <si>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</si>
  <si>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</si>
  <si>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</si>
  <si>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</si>
  <si>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</si>
  <si>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</si>
  <si>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</si>
  <si>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</si>
  <si>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</si>
  <si>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</si>
  <si>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</si>
  <si>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</si>
  <si>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</si>
  <si>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</si>
  <si>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</si>
  <si>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</si>
  <si>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</si>
  <si>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</si>
  <si>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</si>
  <si>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</si>
  <si>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</si>
  <si>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</si>
  <si>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</si>
  <si>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</si>
  <si>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</si>
  <si>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</si>
  <si>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</si>
  <si>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</si>
  <si>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</si>
  <si>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</si>
  <si>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</si>
  <si>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</si>
  <si>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</si>
  <si>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</si>
  <si>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</si>
  <si>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</si>
  <si>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</si>
  <si>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</si>
  <si>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</si>
  <si>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</si>
  <si>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</si>
  <si>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</si>
  <si>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</si>
  <si>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</si>
  <si>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</si>
  <si>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</si>
  <si>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</si>
  <si>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</si>
  <si>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</si>
  <si>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</si>
  <si>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</si>
  <si>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</si>
  <si>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</si>
  <si>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</si>
  <si>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</si>
  <si>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</si>
  <si>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</si>
  <si>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</si>
  <si>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</si>
  <si>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</si>
  <si>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</si>
  <si>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</si>
  <si>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</si>
  <si>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</si>
  <si>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</si>
  <si>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</si>
  <si>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</si>
  <si>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</si>
  <si>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</si>
  <si>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</si>
  <si>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</si>
  <si>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</si>
  <si>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</si>
  <si>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</si>
  <si>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</si>
  <si>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</si>
  <si>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</si>
  <si>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</si>
  <si>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</si>
  <si>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</si>
  <si>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</si>
  <si>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</si>
  <si>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</si>
  <si>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</si>
  <si>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</si>
  <si>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</si>
  <si>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</si>
  <si>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</si>
  <si>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</si>
  <si>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</si>
  <si>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</si>
  <si>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</si>
  <si>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</si>
  <si>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</si>
  <si>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</si>
  <si>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</si>
  <si>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</si>
  <si>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</si>
  <si>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</si>
  <si>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</si>
  <si>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</si>
  <si>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</si>
  <si>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</si>
  <si>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</si>
  <si>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</si>
  <si>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</si>
  <si>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</si>
  <si>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</si>
  <si>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</si>
  <si>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</si>
  <si>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</si>
  <si>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</si>
  <si>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</si>
  <si>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</si>
  <si>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</si>
  <si>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</si>
  <si>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</si>
  <si>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</si>
  <si>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</si>
  <si>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</si>
  <si>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</si>
  <si>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</si>
  <si>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</si>
  <si>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</si>
  <si>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</si>
  <si>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</si>
  <si>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</si>
  <si>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</si>
  <si>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</si>
  <si>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</si>
  <si>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</si>
  <si>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</si>
  <si>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</si>
  <si>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</si>
  <si>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</si>
  <si>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</si>
  <si>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</si>
  <si>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</si>
  <si>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</si>
  <si>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</si>
  <si>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</si>
  <si>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</si>
  <si>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</si>
  <si>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</si>
  <si>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</si>
  <si>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</si>
  <si>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</si>
  <si>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</si>
  <si>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</si>
  <si>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</si>
  <si>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</si>
  <si>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</si>
  <si>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</si>
  <si>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</si>
  <si>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</si>
  <si>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</si>
  <si>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</si>
  <si>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</si>
  <si>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</si>
  <si>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</si>
  <si>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</si>
  <si>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</si>
  <si>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</si>
  <si>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</si>
  <si>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</si>
  <si>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</si>
  <si>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</si>
  <si>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</si>
  <si>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</si>
  <si>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</si>
  <si>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</si>
  <si>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</si>
  <si>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</si>
  <si>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</si>
  <si>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</si>
  <si>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</si>
  <si>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</si>
  <si>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</si>
  <si>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</si>
  <si>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</si>
  <si>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</si>
  <si>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</si>
  <si>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</si>
  <si>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</si>
  <si>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</si>
  <si>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</si>
  <si>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</si>
  <si>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</si>
  <si>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</si>
  <si>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</si>
  <si>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</si>
  <si>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</si>
  <si>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</si>
  <si>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</si>
  <si>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</si>
  <si>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</si>
  <si>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</si>
  <si>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</si>
  <si>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</si>
  <si>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</si>
  <si>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</si>
  <si>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</si>
  <si>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</si>
  <si>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</si>
  <si>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</si>
  <si>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</si>
  <si>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</si>
  <si>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</si>
  <si>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</si>
  <si>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</si>
  <si>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</si>
  <si>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</si>
  <si>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</si>
  <si>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</si>
  <si>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</si>
  <si>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</si>
  <si>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</si>
  <si>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</si>
  <si>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</si>
  <si>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</si>
  <si>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</si>
  <si>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</si>
  <si>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</si>
  <si>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</si>
  <si>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</si>
  <si>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</si>
  <si>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</si>
  <si>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</si>
  <si>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</si>
  <si>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</si>
  <si>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</si>
  <si>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</si>
  <si>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</si>
  <si>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</si>
  <si>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</si>
  <si>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</si>
  <si>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</si>
  <si>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</si>
  <si>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</si>
  <si>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</si>
  <si>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</si>
  <si>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</si>
  <si>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</si>
  <si>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</si>
  <si>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</si>
  <si>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</si>
  <si>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</si>
  <si>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</si>
  <si>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</si>
  <si>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</si>
  <si>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</si>
  <si>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</si>
  <si>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</si>
  <si>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</si>
  <si>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</si>
  <si>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</si>
  <si>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</si>
  <si>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</si>
  <si>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</si>
  <si>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</si>
  <si>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</si>
  <si>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</si>
  <si>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</si>
  <si>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</si>
  <si>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</si>
  <si>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</si>
  <si>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</si>
  <si>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</si>
  <si>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</si>
  <si>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</si>
  <si>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</si>
  <si>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</si>
  <si>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</si>
  <si>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</si>
  <si>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</si>
  <si>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</si>
  <si>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</si>
  <si>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</si>
  <si>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</si>
  <si>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</si>
  <si>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</si>
  <si>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</si>
  <si>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</si>
  <si>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</si>
  <si>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</si>
  <si>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</si>
  <si>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</si>
  <si>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</si>
  <si>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</si>
  <si>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</si>
  <si>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</si>
  <si>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</si>
  <si>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</si>
  <si>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</si>
  <si>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</si>
  <si>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</si>
  <si>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</si>
  <si>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</si>
  <si>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</si>
  <si>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</si>
  <si>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</si>
  <si>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</si>
  <si>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</si>
  <si>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</si>
  <si>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</si>
  <si>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</si>
  <si>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</si>
  <si>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</si>
  <si>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</si>
  <si>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</si>
  <si>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</si>
  <si>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</si>
  <si>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</si>
  <si>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</si>
  <si>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</si>
  <si>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</si>
  <si>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</si>
  <si>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</si>
  <si>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</si>
  <si>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</si>
  <si>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</si>
  <si>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</si>
  <si>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</si>
  <si>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</si>
  <si>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</si>
  <si>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</si>
  <si>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</si>
  <si>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</si>
  <si>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</si>
  <si>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</si>
  <si>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</si>
  <si>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</si>
  <si>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</si>
  <si>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</si>
  <si>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</si>
  <si>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</si>
  <si>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</si>
  <si>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</si>
  <si>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</si>
  <si>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</si>
  <si>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</si>
  <si>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</si>
  <si>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</si>
  <si>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</si>
  <si>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</si>
  <si>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</si>
  <si>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</si>
  <si>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</si>
  <si>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</si>
  <si>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</si>
  <si>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</si>
  <si>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</si>
  <si>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</si>
  <si>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</si>
  <si>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</si>
  <si>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</si>
  <si>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</si>
  <si>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</si>
  <si>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</si>
  <si>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</si>
  <si>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</si>
  <si>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</si>
  <si>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</si>
  <si>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</si>
  <si>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</si>
  <si>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</si>
  <si>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</si>
  <si>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</si>
  <si>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</si>
  <si>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</si>
  <si>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</si>
  <si>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</si>
  <si>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</si>
  <si>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</si>
  <si>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</si>
  <si>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</si>
  <si>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</si>
  <si>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</si>
  <si>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</si>
  <si>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</si>
  <si>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</si>
  <si>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</si>
  <si>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</si>
  <si>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</si>
  <si>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</si>
  <si>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</si>
  <si>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</si>
  <si>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</si>
  <si>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</si>
  <si>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</si>
  <si>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</si>
  <si>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</si>
  <si>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</si>
  <si>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</si>
  <si>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</si>
  <si>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</si>
  <si>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</si>
  <si>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</si>
  <si>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</si>
  <si>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</si>
  <si>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</si>
  <si>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</si>
  <si>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</si>
  <si>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</si>
  <si>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</si>
  <si>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</si>
  <si>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</si>
  <si>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</si>
  <si>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</si>
  <si>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</si>
  <si>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</si>
  <si>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</si>
  <si>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</si>
  <si>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</si>
  <si>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</si>
  <si>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</si>
  <si>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</si>
  <si>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</si>
  <si>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</si>
  <si>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</si>
  <si>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</si>
  <si>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</si>
  <si>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</si>
  <si>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</si>
  <si>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</si>
  <si>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</si>
  <si>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</si>
  <si>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</si>
  <si>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</si>
  <si>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</si>
  <si>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</si>
  <si>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</si>
  <si>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</si>
  <si>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</si>
  <si>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</si>
  <si>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</si>
  <si>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</si>
  <si>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</si>
  <si>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</si>
  <si>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</si>
  <si>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</si>
  <si>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</si>
  <si>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</si>
  <si>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</si>
  <si>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</si>
  <si>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</si>
  <si>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</si>
  <si>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</si>
  <si>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</si>
  <si>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</si>
  <si>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</si>
  <si>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</si>
  <si>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</si>
  <si>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</si>
  <si>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</si>
  <si>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</si>
  <si>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</si>
  <si>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</si>
  <si>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</si>
  <si>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</si>
  <si>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</si>
  <si>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</si>
  <si>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</si>
  <si>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</si>
  <si>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</si>
  <si>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</si>
  <si>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</si>
  <si>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</si>
  <si>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</si>
  <si>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</si>
  <si>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</si>
  <si>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</si>
  <si>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</si>
  <si>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</si>
  <si>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</si>
  <si>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</si>
  <si>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</si>
  <si>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</si>
  <si>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</si>
  <si>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</si>
  <si>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</si>
  <si>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</si>
  <si>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</si>
  <si>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</si>
  <si>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</si>
  <si>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</si>
  <si>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</si>
  <si>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</si>
  <si>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</si>
  <si>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</si>
  <si>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</si>
  <si>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</si>
  <si>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</si>
  <si>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</si>
  <si>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</si>
  <si>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</si>
  <si>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</si>
  <si>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</si>
  <si>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</si>
  <si>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</si>
  <si>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</si>
  <si>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</si>
  <si>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</si>
  <si>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</si>
  <si>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</si>
  <si>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</si>
  <si>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</si>
  <si>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</si>
  <si>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</si>
  <si>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</si>
  <si>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</si>
  <si>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</si>
  <si>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</si>
  <si>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</si>
  <si>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</si>
  <si>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</si>
  <si>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</si>
  <si>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</si>
  <si>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</si>
  <si>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</si>
  <si>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</si>
  <si>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</si>
  <si>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</si>
  <si>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</si>
  <si>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</si>
  <si>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</si>
  <si>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</si>
  <si>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</si>
  <si>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</si>
  <si>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</si>
  <si>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</si>
  <si>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</si>
  <si>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</si>
  <si>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</si>
  <si>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</si>
  <si>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</si>
  <si>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</si>
  <si>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</si>
  <si>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</si>
  <si>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</si>
  <si>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</si>
  <si>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</si>
  <si>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</si>
  <si>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</si>
  <si>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</si>
  <si>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</si>
  <si>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</si>
  <si>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</si>
  <si>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</si>
  <si>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</si>
  <si>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</si>
  <si>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</si>
  <si>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</si>
  <si>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</si>
  <si>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</si>
  <si>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</si>
  <si>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</si>
  <si>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</si>
  <si>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</si>
  <si>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</si>
  <si>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</si>
  <si>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</si>
  <si>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</si>
  <si>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</si>
  <si>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</si>
  <si>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</si>
  <si>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</si>
  <si>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</si>
  <si>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</si>
  <si>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</si>
  <si>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</si>
  <si>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</si>
  <si>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</si>
  <si>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</si>
  <si>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</si>
  <si>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</si>
  <si>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</si>
  <si>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</si>
  <si>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</si>
  <si>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</si>
  <si>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</si>
  <si>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</si>
  <si>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</si>
  <si>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</si>
  <si>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</si>
  <si>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</si>
  <si>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</si>
  <si>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</si>
  <si>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</si>
  <si>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</si>
  <si>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</si>
  <si>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</si>
  <si>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</si>
  <si>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</si>
  <si>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</si>
  <si>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</si>
  <si>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</si>
  <si>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</si>
  <si>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</si>
  <si>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</si>
  <si>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</si>
  <si>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</si>
  <si>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</si>
  <si>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</si>
  <si>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</si>
  <si>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</si>
  <si>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</si>
  <si>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</si>
  <si>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</si>
  <si>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</si>
  <si>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</si>
  <si>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</si>
  <si>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</si>
  <si>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</si>
  <si>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</si>
  <si>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</si>
  <si>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</si>
  <si>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</si>
  <si>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</si>
  <si>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</si>
  <si>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</si>
  <si>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</si>
  <si>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</si>
  <si>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</si>
  <si>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</si>
  <si>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</si>
  <si>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</si>
  <si>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</si>
  <si>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</si>
  <si>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</si>
  <si>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</si>
  <si>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</si>
  <si>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</si>
  <si>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</si>
  <si>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</si>
  <si>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</si>
  <si>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</si>
  <si>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</si>
  <si>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</si>
  <si>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</si>
  <si>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</si>
  <si>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</si>
  <si>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</si>
  <si>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</si>
  <si>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</si>
  <si>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</si>
  <si>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</si>
  <si>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</si>
  <si>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</si>
  <si>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</si>
  <si>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</si>
  <si>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</si>
  <si>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</si>
  <si>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</si>
  <si>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</si>
  <si>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</si>
  <si>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</si>
  <si>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</si>
  <si>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</si>
  <si>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</si>
  <si>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</si>
  <si>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</si>
  <si>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</si>
  <si>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</si>
  <si>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</si>
  <si>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</si>
  <si>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</si>
  <si>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</si>
  <si>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</si>
  <si>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</si>
  <si>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</si>
  <si>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</si>
  <si>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</si>
  <si>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</si>
  <si>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</si>
  <si>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</si>
  <si>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</si>
  <si>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</si>
  <si>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</si>
  <si>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</si>
  <si>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</si>
  <si>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</si>
  <si>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</si>
  <si>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</si>
  <si>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</si>
  <si>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</si>
  <si>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</si>
  <si>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</si>
  <si>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</si>
  <si>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</si>
  <si>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</si>
  <si>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</si>
  <si>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</si>
  <si>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</si>
  <si>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</si>
  <si>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</si>
  <si>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</si>
  <si>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</si>
  <si>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</si>
  <si>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</si>
  <si>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</si>
  <si>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</si>
  <si>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</si>
  <si>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</si>
  <si>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</si>
  <si>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</si>
  <si>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</si>
  <si>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</si>
  <si>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</si>
  <si>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</si>
  <si>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</si>
  <si>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</si>
  <si>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</si>
  <si>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</si>
  <si>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</si>
  <si>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</si>
  <si>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</si>
  <si>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</si>
  <si>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</si>
  <si>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</si>
  <si>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</si>
  <si>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</si>
  <si>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</si>
  <si>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</si>
  <si>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</si>
  <si>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</si>
  <si>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</si>
  <si>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</si>
  <si>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</si>
  <si>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</si>
  <si>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</si>
  <si>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</si>
  <si>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</si>
  <si>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</si>
  <si>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</si>
  <si>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</si>
  <si>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</si>
  <si>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</si>
  <si>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</si>
  <si>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</si>
  <si>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</si>
  <si>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</si>
  <si>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</si>
  <si>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</si>
  <si>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</si>
  <si>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</si>
  <si>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</si>
  <si>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</si>
  <si>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</si>
  <si>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</si>
  <si>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</si>
  <si>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</si>
  <si>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</si>
  <si>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</si>
  <si>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</si>
  <si>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</si>
  <si>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</si>
  <si>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</si>
  <si>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</si>
  <si>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</si>
  <si>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</si>
  <si>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</si>
  <si>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</si>
  <si>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</si>
  <si>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</si>
  <si>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</si>
  <si>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</si>
  <si>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</si>
  <si>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</si>
  <si>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</si>
  <si>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</si>
  <si>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</si>
  <si>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</si>
  <si>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</si>
  <si>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</si>
  <si>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</si>
  <si>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</si>
  <si>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</si>
  <si>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</si>
  <si>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</si>
  <si>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</si>
  <si>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</si>
  <si>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</si>
  <si>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</si>
  <si>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</si>
  <si>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</si>
  <si>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</si>
  <si>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</si>
  <si>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</si>
  <si>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</si>
  <si>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</si>
  <si>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</si>
  <si>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</si>
  <si>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</si>
  <si>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</si>
  <si>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</si>
  <si>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</si>
  <si>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</si>
  <si>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</si>
  <si>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</si>
  <si>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</si>
  <si>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</si>
  <si>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</si>
  <si>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</si>
  <si>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</si>
  <si>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</si>
  <si>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</si>
  <si>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</si>
  <si>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</si>
  <si>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</si>
  <si>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</si>
  <si>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</si>
  <si>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</si>
  <si>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</si>
  <si>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</si>
  <si>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</si>
  <si>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</si>
  <si>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</si>
  <si>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</si>
  <si>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</si>
  <si>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</si>
  <si>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</si>
  <si>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</si>
  <si>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</si>
  <si>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</si>
  <si>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</si>
  <si>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</si>
  <si>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</si>
  <si>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</si>
  <si>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</si>
  <si>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</si>
  <si>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</si>
  <si>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</si>
  <si>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</si>
  <si>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</si>
  <si>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</si>
  <si>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</si>
  <si>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</si>
  <si>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</si>
  <si>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</si>
  <si>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</si>
  <si>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</si>
  <si>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</si>
  <si>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</si>
  <si>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</si>
  <si>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</si>
  <si>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</si>
  <si>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</si>
  <si>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</si>
  <si>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</si>
  <si>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</si>
  <si>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</si>
  <si>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</si>
  <si>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</si>
  <si>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</si>
  <si>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</si>
  <si>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</si>
  <si>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</si>
  <si>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</si>
  <si>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</si>
  <si>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</si>
  <si>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</si>
  <si>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</si>
  <si>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</si>
  <si>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</si>
  <si>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</si>
  <si>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</si>
  <si>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</si>
  <si>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</si>
  <si>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</si>
  <si>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</si>
  <si>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</si>
  <si>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</si>
  <si>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</si>
  <si>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</si>
  <si>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</si>
  <si>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</si>
  <si>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</si>
  <si>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</si>
  <si>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</si>
  <si>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</si>
  <si>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</si>
  <si>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</si>
  <si>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</si>
  <si>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</si>
  <si>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</si>
  <si>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</si>
  <si>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</si>
  <si>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</si>
  <si>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</si>
  <si>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</si>
  <si>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</si>
  <si>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</si>
  <si>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</si>
  <si>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</si>
  <si>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</si>
  <si>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</si>
  <si>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</si>
  <si>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</si>
  <si>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</si>
  <si>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</si>
  <si>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</si>
  <si>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</si>
  <si>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</si>
  <si>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</si>
  <si>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</si>
  <si>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</si>
  <si>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</si>
  <si>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</si>
  <si>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</si>
  <si>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</si>
  <si>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</si>
  <si>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</si>
  <si>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</si>
  <si>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</si>
  <si>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</si>
  <si>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</si>
  <si>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</si>
  <si>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</si>
  <si>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</si>
  <si>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</si>
  <si>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</si>
  <si>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</si>
  <si>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</si>
  <si>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</si>
  <si>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</si>
  <si>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</si>
  <si>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</si>
  <si>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</si>
  <si>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</si>
  <si>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</si>
  <si>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</si>
  <si>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</si>
  <si>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</si>
  <si>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</si>
  <si>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</si>
  <si>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</si>
  <si>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</si>
  <si>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</si>
  <si>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</si>
  <si>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</si>
  <si>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</si>
  <si>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</si>
  <si>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</si>
  <si>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</si>
  <si>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</si>
  <si>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</si>
  <si>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</si>
  <si>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</si>
  <si>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</si>
  <si>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</si>
  <si>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</si>
  <si>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</si>
  <si>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</si>
  <si>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</si>
  <si>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</si>
  <si>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</si>
  <si>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</si>
  <si>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</si>
  <si>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</si>
  <si>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</si>
  <si>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</si>
  <si>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</si>
  <si>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</si>
  <si>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</si>
  <si>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</si>
  <si>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</si>
  <si>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</si>
  <si>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</si>
  <si>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</si>
  <si>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</si>
  <si>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</si>
  <si>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</si>
  <si>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</si>
  <si>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</si>
  <si>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</si>
  <si>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</si>
  <si>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</si>
  <si>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</si>
  <si>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</si>
  <si>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</si>
  <si>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</si>
  <si>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</si>
  <si>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</si>
  <si>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</si>
  <si>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</si>
  <si>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</si>
  <si>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</si>
  <si>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</si>
  <si>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</si>
  <si>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</si>
  <si>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</si>
  <si>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</si>
  <si>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</si>
  <si>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</si>
  <si>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</si>
  <si>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</si>
  <si>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</si>
  <si>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</si>
  <si>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</si>
  <si>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</si>
  <si>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</si>
  <si>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</si>
  <si>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</si>
  <si>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</si>
  <si>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</si>
  <si>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</si>
  <si>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</si>
  <si>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</si>
  <si>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</si>
  <si>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</si>
  <si>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</si>
  <si>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</si>
  <si>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</si>
  <si>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</si>
  <si>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</si>
  <si>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</si>
  <si>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</si>
  <si>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</si>
  <si>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</si>
  <si>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</si>
  <si>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</si>
  <si>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</si>
  <si>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</si>
  <si>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</si>
  <si>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</si>
  <si>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</si>
  <si>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</si>
  <si>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</si>
  <si>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</si>
  <si>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</si>
  <si>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</si>
  <si>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</si>
  <si>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</si>
  <si>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</si>
  <si>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</si>
  <si>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</si>
  <si>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</si>
  <si>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</si>
  <si>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</si>
  <si>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</si>
  <si>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</si>
  <si>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</si>
  <si>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</si>
  <si>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</si>
  <si>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</si>
  <si>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</si>
  <si>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</si>
  <si>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</si>
  <si>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</si>
  <si>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</si>
  <si>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</si>
  <si>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</si>
  <si>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</si>
  <si>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</si>
  <si>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</si>
  <si>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</si>
  <si>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</si>
  <si>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</si>
  <si>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</si>
  <si>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</si>
  <si>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</si>
  <si>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</si>
  <si>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</si>
  <si>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</si>
  <si>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</si>
  <si>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</si>
  <si>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</si>
  <si>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</si>
  <si>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</si>
  <si>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</si>
  <si>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</si>
  <si>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</si>
  <si>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</si>
  <si>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</si>
  <si>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</si>
  <si>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</si>
  <si>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</si>
  <si>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</si>
  <si>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</si>
  <si>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</si>
  <si>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</si>
  <si>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</si>
  <si>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</si>
  <si>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</si>
  <si>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</si>
  <si>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</si>
  <si>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</si>
  <si>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</si>
  <si>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</si>
  <si>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</si>
  <si>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</si>
  <si>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</si>
  <si>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</si>
  <si>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</si>
  <si>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</si>
  <si>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</si>
  <si>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</si>
  <si>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</si>
  <si>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</si>
  <si>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</si>
  <si>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</si>
  <si>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</si>
  <si>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</si>
  <si>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</si>
  <si>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</si>
  <si>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</si>
  <si>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</si>
  <si>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</si>
  <si>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</si>
  <si>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</si>
  <si>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</si>
  <si>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</si>
  <si>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</si>
  <si>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</si>
  <si>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</si>
  <si>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</si>
  <si>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</si>
  <si>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</si>
  <si>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</si>
  <si>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</si>
  <si>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</si>
  <si>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</si>
  <si>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</si>
  <si>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</si>
  <si>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</si>
  <si>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</si>
  <si>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</si>
  <si>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</si>
  <si>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</si>
  <si>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</si>
  <si>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</si>
  <si>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</si>
  <si>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</si>
  <si>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</si>
  <si>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</si>
  <si>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</si>
  <si>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</si>
  <si>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</si>
  <si>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</si>
  <si>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</si>
  <si>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</si>
  <si>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</si>
  <si>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</si>
  <si>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</si>
  <si>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</si>
  <si>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</si>
  <si>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</si>
  <si>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</si>
  <si>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</si>
  <si>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</si>
  <si>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</si>
  <si>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</si>
  <si>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</si>
  <si>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</si>
  <si>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</si>
  <si>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</si>
  <si>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</si>
  <si>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</si>
  <si>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</si>
  <si>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</si>
  <si>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</si>
  <si>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</si>
  <si>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</si>
  <si>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</si>
  <si>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</si>
  <si>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</si>
  <si>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</si>
  <si>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</si>
  <si>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</si>
  <si>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</si>
  <si>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</si>
  <si>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</si>
  <si>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</si>
  <si>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</si>
  <si>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</si>
  <si>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</si>
  <si>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</si>
  <si>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</si>
  <si>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</si>
  <si>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</si>
  <si>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</si>
  <si>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</si>
  <si>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</si>
  <si>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</si>
  <si>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</si>
  <si>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</si>
  <si>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</si>
  <si>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</si>
  <si>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</si>
  <si>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</si>
  <si>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</si>
  <si>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</si>
  <si>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</si>
  <si>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</si>
  <si>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</si>
  <si>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</si>
  <si>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</si>
  <si>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</si>
  <si>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</si>
  <si>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</si>
  <si>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</si>
  <si>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</si>
  <si>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</si>
  <si>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</si>
  <si>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</si>
  <si>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</si>
  <si>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</si>
  <si>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</si>
  <si>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</si>
  <si>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</si>
  <si>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</si>
  <si>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</si>
  <si>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</si>
  <si>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</si>
  <si>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</si>
  <si>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</si>
  <si>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</si>
  <si>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</si>
  <si>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</si>
  <si>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</si>
  <si>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</si>
  <si>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</si>
  <si>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</si>
  <si>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</si>
  <si>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</si>
  <si>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</si>
  <si>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</si>
  <si>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</si>
  <si>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</si>
  <si>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</si>
  <si>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</si>
  <si>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</si>
  <si>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</si>
  <si>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</si>
  <si>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</si>
  <si>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</si>
  <si>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</si>
  <si>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</si>
  <si>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</si>
  <si>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</si>
  <si>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</si>
  <si>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</si>
  <si>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</si>
  <si>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</si>
  <si>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</si>
  <si>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</si>
  <si>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</si>
  <si>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</si>
  <si>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</si>
  <si>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</si>
  <si>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</si>
  <si>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</si>
  <si>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</si>
  <si>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</si>
  <si>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</si>
  <si>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</si>
  <si>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</si>
  <si>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</si>
  <si>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</si>
  <si>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</si>
  <si>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</si>
  <si>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</si>
  <si>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</si>
  <si>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</si>
  <si>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</si>
  <si>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</si>
  <si>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</si>
  <si>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</si>
  <si>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</si>
  <si>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</si>
  <si>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</si>
  <si>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</si>
  <si>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</si>
  <si>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</si>
  <si>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</si>
  <si>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</si>
  <si>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</si>
  <si>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</si>
  <si>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</si>
  <si>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</si>
  <si>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</si>
  <si>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</si>
  <si>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</si>
  <si>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</si>
  <si>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</si>
  <si>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</si>
  <si>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</si>
  <si>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</si>
  <si>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</si>
  <si>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</si>
  <si>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</si>
  <si>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</si>
  <si>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</si>
  <si>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</si>
  <si>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</si>
  <si>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</si>
  <si>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</si>
  <si>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</si>
  <si>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</si>
  <si>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</si>
  <si>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</si>
  <si>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</si>
  <si>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</si>
  <si>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</si>
  <si>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</si>
  <si>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</si>
  <si>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</si>
  <si>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</si>
  <si>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</si>
  <si>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</si>
  <si>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</si>
  <si>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</si>
  <si>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</si>
  <si>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</si>
  <si>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</si>
  <si>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</si>
  <si>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</si>
  <si>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</si>
  <si>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</si>
  <si>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</si>
  <si>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</si>
  <si>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</si>
  <si>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</si>
  <si>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</si>
  <si>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</si>
  <si>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</si>
  <si>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</si>
  <si>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</si>
  <si>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</si>
  <si>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</si>
  <si>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</si>
  <si>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</si>
  <si>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</si>
  <si>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</si>
  <si>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</si>
  <si>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</si>
  <si>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</si>
  <si>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</si>
  <si>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</si>
  <si>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</si>
  <si>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</si>
  <si>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</si>
  <si>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</si>
  <si>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</si>
  <si>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</si>
  <si>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</si>
  <si>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</si>
  <si>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</si>
  <si>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</si>
  <si>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</si>
  <si>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</si>
  <si>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</si>
  <si>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</si>
  <si>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</si>
  <si>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</si>
  <si>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</si>
  <si>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</si>
  <si>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</si>
  <si>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</si>
  <si>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</si>
  <si>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</si>
  <si>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</si>
  <si>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</si>
  <si>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</si>
  <si>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</si>
  <si>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</si>
  <si>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</si>
  <si>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</si>
  <si>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</si>
  <si>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</si>
  <si>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</si>
  <si>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</si>
  <si>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</si>
  <si>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</si>
  <si>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</si>
  <si>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</si>
  <si>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</si>
  <si>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</si>
  <si>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</si>
  <si>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</si>
  <si>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</si>
  <si>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</si>
  <si>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</si>
  <si>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</si>
  <si>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</si>
  <si>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</si>
  <si>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</si>
  <si>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</si>
  <si>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</si>
  <si>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</si>
  <si>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</si>
  <si>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</si>
  <si>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</si>
  <si>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</si>
  <si>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</si>
  <si>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</si>
  <si>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</si>
  <si>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</si>
  <si>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</si>
  <si>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</si>
  <si>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</si>
  <si>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</si>
  <si>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</si>
  <si>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</si>
  <si>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</si>
  <si>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</si>
  <si>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</si>
  <si>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</si>
  <si>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</si>
  <si>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</si>
  <si>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</si>
  <si>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</si>
  <si>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</si>
  <si>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</si>
  <si>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</si>
  <si>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</si>
  <si>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</si>
  <si>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</si>
  <si>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</si>
  <si>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</si>
  <si>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</si>
  <si>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</si>
  <si>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</si>
  <si>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</si>
  <si>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</si>
  <si>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</si>
  <si>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</si>
  <si>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</si>
  <si>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</si>
  <si>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</si>
  <si>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</si>
  <si>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</si>
  <si>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</si>
  <si>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</si>
  <si>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</si>
  <si>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</si>
  <si>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</si>
  <si>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</si>
  <si>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</si>
  <si>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</si>
  <si>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</si>
  <si>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</si>
  <si>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</si>
  <si>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</si>
  <si>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</si>
  <si>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</si>
  <si>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</si>
  <si>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</si>
  <si>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</si>
  <si>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</si>
  <si>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</si>
  <si>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</si>
  <si>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</si>
  <si>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</si>
  <si>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</si>
  <si>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</si>
  <si>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</si>
  <si>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</si>
  <si>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</si>
  <si>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</si>
  <si>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</si>
  <si>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</si>
  <si>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</si>
  <si>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</si>
  <si>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</si>
  <si>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</si>
  <si>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</si>
  <si>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</si>
  <si>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</si>
  <si>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</si>
  <si>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</si>
  <si>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</si>
  <si>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</si>
  <si>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</si>
  <si>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</si>
  <si>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</si>
  <si>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</si>
  <si>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</si>
  <si>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</si>
  <si>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</si>
  <si>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</si>
  <si>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</si>
  <si>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</si>
  <si>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</si>
  <si>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</si>
  <si>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</si>
  <si>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</si>
  <si>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</si>
  <si>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</si>
  <si>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</si>
  <si>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</si>
  <si>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</si>
  <si>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</si>
  <si>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</si>
  <si>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</si>
  <si>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</si>
  <si>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</si>
  <si>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</si>
  <si>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</si>
  <si>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</si>
  <si>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</si>
  <si>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</si>
  <si>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</si>
  <si>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</si>
  <si>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</si>
  <si>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</si>
  <si>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</si>
  <si>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</si>
  <si>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</si>
  <si>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</si>
  <si>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</si>
  <si>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</si>
  <si>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</si>
  <si>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</si>
  <si>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</si>
  <si>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</si>
  <si>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</si>
  <si>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</si>
  <si>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</si>
  <si>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</si>
  <si>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</si>
  <si>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</si>
  <si>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</si>
  <si>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</si>
  <si>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</si>
  <si>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</si>
  <si>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</si>
  <si>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</si>
  <si>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</si>
  <si>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</si>
  <si>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</si>
  <si>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</si>
  <si>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</si>
  <si>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</si>
  <si>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</si>
  <si>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</si>
  <si>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</si>
  <si>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</si>
  <si>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</si>
  <si>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</si>
  <si>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</si>
  <si>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</si>
  <si>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</si>
  <si>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</si>
  <si>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</si>
  <si>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</si>
  <si>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</si>
  <si>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</si>
  <si>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</si>
  <si>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</si>
  <si>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</si>
  <si>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</si>
  <si>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</si>
  <si>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</si>
  <si>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</si>
  <si>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</si>
  <si>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</si>
  <si>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</si>
  <si>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</si>
  <si>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</si>
  <si>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</si>
  <si>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</si>
  <si>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</si>
  <si>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</si>
  <si>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</si>
  <si>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</si>
  <si>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</si>
  <si>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</si>
  <si>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</si>
  <si>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</si>
  <si>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</si>
  <si>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</si>
  <si>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</si>
  <si>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</si>
  <si>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</si>
  <si>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</si>
  <si>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</si>
  <si>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</si>
  <si>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</si>
  <si>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</si>
  <si>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</si>
  <si>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</si>
  <si>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</si>
  <si>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</si>
  <si>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</si>
  <si>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</si>
  <si>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</si>
  <si>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</si>
  <si>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</si>
  <si>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</si>
  <si>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</si>
  <si>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</si>
  <si>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</si>
  <si>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</si>
  <si>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</si>
  <si>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</si>
  <si>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</si>
  <si>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</si>
  <si>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</si>
  <si>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</si>
  <si>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</si>
  <si>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</si>
  <si>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</si>
  <si>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</si>
  <si>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</si>
  <si>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</si>
  <si>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</si>
  <si>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</si>
  <si>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</si>
  <si>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</si>
  <si>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</si>
  <si>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</si>
  <si>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</si>
  <si>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</si>
  <si>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</si>
  <si>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</si>
  <si>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</si>
  <si>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</si>
  <si>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</si>
  <si>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</si>
  <si>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</si>
  <si>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</si>
  <si>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</si>
  <si>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</si>
  <si>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</si>
  <si>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</si>
  <si>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</si>
  <si>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</si>
  <si>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</si>
  <si>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</si>
  <si>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</si>
  <si>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</si>
  <si>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</si>
  <si>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</si>
  <si>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</si>
  <si>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</si>
  <si>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</si>
  <si>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</si>
  <si>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</si>
  <si>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</si>
  <si>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</si>
  <si>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</si>
  <si>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</si>
  <si>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</si>
  <si>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</si>
  <si>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</si>
  <si>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</si>
  <si>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</si>
  <si>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</si>
  <si>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</si>
  <si>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</si>
  <si>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</si>
  <si>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</si>
  <si>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</si>
  <si>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</si>
  <si>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</si>
  <si>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</si>
  <si>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</si>
  <si>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</si>
  <si>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</si>
  <si>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</si>
  <si>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</si>
  <si>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</si>
  <si>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</si>
  <si>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</si>
  <si>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</si>
  <si>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</si>
  <si>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</si>
  <si>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</si>
  <si>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</si>
  <si>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</si>
  <si>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</si>
  <si>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</si>
  <si>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</si>
  <si>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</si>
  <si>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</si>
  <si>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</si>
  <si>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</si>
  <si>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</si>
  <si>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</si>
  <si>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</si>
  <si>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</si>
  <si>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</si>
  <si>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</si>
  <si>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</si>
  <si>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</si>
  <si>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</si>
  <si>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</si>
  <si>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</si>
  <si>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</si>
  <si>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</si>
  <si>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</si>
  <si>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</si>
  <si>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</si>
  <si>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</si>
  <si>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</si>
  <si>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</si>
  <si>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</si>
  <si>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</si>
  <si>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</si>
  <si>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</si>
  <si>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</si>
  <si>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</si>
  <si>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</si>
  <si>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</si>
  <si>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</si>
  <si>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</si>
  <si>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</si>
  <si>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</si>
  <si>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</si>
  <si>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</si>
  <si>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</si>
  <si>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</si>
  <si>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</si>
  <si>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</si>
  <si>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</si>
  <si>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</si>
  <si>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</si>
  <si>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</si>
  <si>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</si>
  <si>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</si>
  <si>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</si>
  <si>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</si>
  <si>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</si>
  <si>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</si>
  <si>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</si>
  <si>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</si>
  <si>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</si>
  <si>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</si>
  <si>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</si>
  <si>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</si>
  <si>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</si>
  <si>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</si>
  <si>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</si>
  <si>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</si>
  <si>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</si>
  <si>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</si>
  <si>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</si>
  <si>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</si>
  <si>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</si>
  <si>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</si>
  <si>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</si>
  <si>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</si>
  <si>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</si>
  <si>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</si>
  <si>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</si>
  <si>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</si>
  <si>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</si>
  <si>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</si>
  <si>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</si>
  <si>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</si>
  <si>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</si>
  <si>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</si>
  <si>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</si>
  <si>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</si>
  <si>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</si>
  <si>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</si>
  <si>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</si>
  <si>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</si>
  <si>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</si>
  <si>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</si>
  <si>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</si>
  <si>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</si>
  <si>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</si>
  <si>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</si>
  <si>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</si>
  <si>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</si>
  <si>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</si>
  <si>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</si>
  <si>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</si>
  <si>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</si>
  <si>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</si>
  <si>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</si>
  <si>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</si>
  <si>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</si>
  <si>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</si>
  <si>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</si>
  <si>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</si>
  <si>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</si>
  <si>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</si>
  <si>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</si>
  <si>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</si>
  <si>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</si>
  <si>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</si>
  <si>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</si>
  <si>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</si>
  <si>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</si>
  <si>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</si>
  <si>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</si>
  <si>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</si>
  <si>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</si>
  <si>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</si>
  <si>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</si>
  <si>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</si>
  <si>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</si>
  <si>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</si>
  <si>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</si>
  <si>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</si>
  <si>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</si>
  <si>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</si>
  <si>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</si>
  <si>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</si>
  <si>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</si>
  <si>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</si>
  <si>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</si>
  <si>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</si>
  <si>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</si>
  <si>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</si>
  <si>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</si>
  <si>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</si>
  <si>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</si>
  <si>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</si>
  <si>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</si>
  <si>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</si>
  <si>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</si>
  <si>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</si>
  <si>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</si>
  <si>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</si>
  <si>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</si>
  <si>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</si>
  <si>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</si>
  <si>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</si>
  <si>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</si>
  <si>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</si>
  <si>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</si>
  <si>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</si>
  <si>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</si>
  <si>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</si>
  <si>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</si>
  <si>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</si>
  <si>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</si>
  <si>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</si>
  <si>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</si>
  <si>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</si>
  <si>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</si>
  <si>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</si>
  <si>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</si>
  <si>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</si>
  <si>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</si>
  <si>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</si>
  <si>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</si>
  <si>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</si>
  <si>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</si>
  <si>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</si>
  <si>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</si>
  <si>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</si>
  <si>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</si>
  <si>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</si>
  <si>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</si>
  <si>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</si>
  <si>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</si>
  <si>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</si>
  <si>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</si>
  <si>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</si>
  <si>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</si>
  <si>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</si>
  <si>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</si>
  <si>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</si>
  <si>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</si>
  <si>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</si>
  <si>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</si>
  <si>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</si>
  <si>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</si>
  <si>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</si>
  <si>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</si>
  <si>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</si>
  <si>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</si>
  <si>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</si>
  <si>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</si>
  <si>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</si>
  <si>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</si>
  <si>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</si>
  <si>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</si>
  <si>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</si>
  <si>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</si>
  <si>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</si>
  <si>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</si>
  <si>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</si>
  <si>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</si>
  <si>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</si>
  <si>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</si>
  <si>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</si>
  <si>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</si>
  <si>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</si>
  <si>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</si>
  <si>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</si>
  <si>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</si>
  <si>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</si>
  <si>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</si>
  <si>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</si>
  <si>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</si>
  <si>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</si>
  <si>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</si>
  <si>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</si>
  <si>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</si>
  <si>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</si>
  <si>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</si>
  <si>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</si>
  <si>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</si>
  <si>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</si>
  <si>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</si>
  <si>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</si>
  <si>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</si>
  <si>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</si>
  <si>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</si>
  <si>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</si>
  <si>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</si>
  <si>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</si>
  <si>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</si>
  <si>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</si>
  <si>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</si>
  <si>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</si>
  <si>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</si>
  <si>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</si>
  <si>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</si>
  <si>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</si>
  <si>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</si>
  <si>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</si>
  <si>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</si>
  <si>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</si>
  <si>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</si>
  <si>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</si>
  <si>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</si>
  <si>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</si>
  <si>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</si>
  <si>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</si>
  <si>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</si>
  <si>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</si>
  <si>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</si>
  <si>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</si>
  <si>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</si>
  <si>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</si>
  <si>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</si>
  <si>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</si>
  <si>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</si>
  <si>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</si>
  <si>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</si>
  <si>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</si>
  <si>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</si>
  <si>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</si>
  <si>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</si>
  <si>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</si>
  <si>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</si>
  <si>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</si>
  <si>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</si>
  <si>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</si>
  <si>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</si>
  <si>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</si>
  <si>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</si>
  <si>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</si>
  <si>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</si>
  <si>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</si>
  <si>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</si>
  <si>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</si>
  <si>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</si>
  <si>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</si>
  <si>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</si>
  <si>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</si>
  <si>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</si>
  <si>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</si>
  <si>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</si>
  <si>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</si>
  <si>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</si>
  <si>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</si>
  <si>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</si>
  <si>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</si>
  <si>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</si>
  <si>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</si>
  <si>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</si>
  <si>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</si>
  <si>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</si>
  <si>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</si>
  <si>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</si>
  <si>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</si>
  <si>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</si>
  <si>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</si>
  <si>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</si>
  <si>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</si>
  <si>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</si>
  <si>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</si>
  <si>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</si>
  <si>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</si>
  <si>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</si>
  <si>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</si>
  <si>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</si>
  <si>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</si>
  <si>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</si>
  <si>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</si>
  <si>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</si>
  <si>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</si>
  <si>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</si>
  <si>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</si>
  <si>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</si>
  <si>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</si>
  <si>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</si>
  <si>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</si>
  <si>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</si>
  <si>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</si>
  <si>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</si>
  <si>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</si>
  <si>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</si>
  <si>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</si>
  <si>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</si>
  <si>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</si>
  <si>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</si>
  <si>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</si>
  <si>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</si>
  <si>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</si>
  <si>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</si>
  <si>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</si>
  <si>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</si>
  <si>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</si>
  <si>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</si>
  <si>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</si>
  <si>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</si>
  <si>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</si>
  <si>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</si>
  <si>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</si>
  <si>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</si>
  <si>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</si>
  <si>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</si>
  <si>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</si>
  <si>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</si>
  <si>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</si>
  <si>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</si>
  <si>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</si>
  <si>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</si>
  <si>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</si>
  <si>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</si>
  <si>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</si>
  <si>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</si>
  <si>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</si>
  <si>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</si>
  <si>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</si>
  <si>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</si>
  <si>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</si>
  <si>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</si>
  <si>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</si>
  <si>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</si>
  <si>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</si>
  <si>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</si>
  <si>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</si>
  <si>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</si>
  <si>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</si>
  <si>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</si>
  <si>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</si>
  <si>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</si>
  <si>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</si>
  <si>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</si>
  <si>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</si>
  <si>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</si>
  <si>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</si>
  <si>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</si>
  <si>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</si>
  <si>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</si>
  <si>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</si>
  <si>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</si>
  <si>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</si>
  <si>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</si>
  <si>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</si>
  <si>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</si>
  <si>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</si>
  <si>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</si>
  <si>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</si>
  <si>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</si>
  <si>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</si>
  <si>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</si>
  <si>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</si>
  <si>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</si>
  <si>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</si>
  <si>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</si>
  <si>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</si>
  <si>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</si>
  <si>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</si>
  <si>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</si>
  <si>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</si>
  <si>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</si>
  <si>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</si>
  <si>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</si>
  <si>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</si>
  <si>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</si>
  <si>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</si>
  <si>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</si>
  <si>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</si>
  <si>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</si>
  <si>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</si>
  <si>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</si>
  <si>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</si>
  <si>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</si>
  <si>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</si>
  <si>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</si>
  <si>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</si>
  <si>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</si>
  <si>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</si>
  <si>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</si>
  <si>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</si>
  <si>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</si>
  <si>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</si>
  <si>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</si>
  <si>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</si>
  <si>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</si>
  <si>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</si>
  <si>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</si>
  <si>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</si>
  <si>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</si>
  <si>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</si>
  <si>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</si>
  <si>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</si>
  <si>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</si>
  <si>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</si>
  <si>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</si>
  <si>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</si>
  <si>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</si>
  <si>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</si>
  <si>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</si>
  <si>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</si>
  <si>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</si>
  <si>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</si>
  <si>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</si>
  <si>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</si>
  <si>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</si>
  <si>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</si>
  <si>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</si>
  <si>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</si>
  <si>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</si>
  <si>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</si>
  <si>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</si>
  <si>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</si>
  <si>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</si>
  <si>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</si>
  <si>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</si>
  <si>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</si>
  <si>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</si>
  <si>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</si>
  <si>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</si>
  <si>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</si>
  <si>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</si>
  <si>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</si>
  <si>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</si>
  <si>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</si>
  <si>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</si>
  <si>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</si>
  <si>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</si>
  <si>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</si>
  <si>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</si>
  <si>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</si>
  <si>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</si>
  <si>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</si>
  <si>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</si>
  <si>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</si>
  <si>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</si>
  <si>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</si>
  <si>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</si>
  <si>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</si>
  <si>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</si>
  <si>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</si>
  <si>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</si>
  <si>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</si>
  <si>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</si>
  <si>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</si>
  <si>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</si>
  <si>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</si>
  <si>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</si>
  <si>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</si>
  <si>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</si>
  <si>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</si>
  <si>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</si>
  <si>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</si>
  <si>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</si>
  <si>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</si>
  <si>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</si>
  <si>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</si>
  <si>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</si>
  <si>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</si>
  <si>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</si>
  <si>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</si>
  <si>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</si>
  <si>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</si>
  <si>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</si>
  <si>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</si>
  <si>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</si>
  <si>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</si>
  <si>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</si>
  <si>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</si>
  <si>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</si>
  <si>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</si>
  <si>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</si>
  <si>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</si>
  <si>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</si>
  <si>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</si>
  <si>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</si>
  <si>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</si>
  <si>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</si>
  <si>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</si>
  <si>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</si>
  <si>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</si>
  <si>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</si>
  <si>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</si>
  <si>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</si>
  <si>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</si>
  <si>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</si>
  <si>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</si>
  <si>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</si>
  <si>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</si>
  <si>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</si>
  <si>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</si>
  <si>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</si>
  <si>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</si>
  <si>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</si>
  <si>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</si>
  <si>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</si>
  <si>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</si>
  <si>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</si>
  <si>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</si>
  <si>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</si>
  <si>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</si>
  <si>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</si>
  <si>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</si>
  <si>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</si>
  <si>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</si>
  <si>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</si>
  <si>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</si>
  <si>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</si>
  <si>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</si>
  <si>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</si>
  <si>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</si>
  <si>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</si>
  <si>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</si>
  <si>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</si>
  <si>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</si>
  <si>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</si>
  <si>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</si>
  <si>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</si>
  <si>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</si>
  <si>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</si>
  <si>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</si>
  <si>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</si>
  <si>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</si>
  <si>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</si>
  <si>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</si>
  <si>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</si>
  <si>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</si>
  <si>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</si>
  <si>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</si>
  <si>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</si>
  <si>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</si>
  <si>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</si>
  <si>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</si>
  <si>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</si>
  <si>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</si>
  <si>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</si>
  <si>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</si>
  <si>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</si>
  <si>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</si>
  <si>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</si>
  <si>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</si>
  <si>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</si>
  <si>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</si>
  <si>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</si>
  <si>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</si>
  <si>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</si>
  <si>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</si>
  <si>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</si>
  <si>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</si>
  <si>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</si>
  <si>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</si>
  <si>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</si>
  <si>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</si>
  <si>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</si>
  <si>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</si>
  <si>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</si>
  <si>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</si>
  <si>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</si>
  <si>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</si>
  <si>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</si>
  <si>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</si>
  <si>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</si>
  <si>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</si>
  <si>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</si>
  <si>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</si>
  <si>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</si>
  <si>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</si>
  <si>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</si>
  <si>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</si>
  <si>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</si>
  <si>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</si>
  <si>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</si>
  <si>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</si>
  <si>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</si>
  <si>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</si>
  <si>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</si>
  <si>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</si>
  <si>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</si>
  <si>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</si>
  <si>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</si>
  <si>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</si>
  <si>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</si>
  <si>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</si>
  <si>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</si>
  <si>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</si>
  <si>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</si>
  <si>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</si>
  <si>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</si>
  <si>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</si>
  <si>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</si>
  <si>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</si>
  <si>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</si>
  <si>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</si>
  <si>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</si>
  <si>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</si>
  <si>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</si>
  <si>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</si>
  <si>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</si>
  <si>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</si>
  <si>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</si>
  <si>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</si>
  <si>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</si>
  <si>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</si>
  <si>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</si>
  <si>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</si>
  <si>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</si>
  <si>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</si>
  <si>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</si>
  <si>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</si>
  <si>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</si>
  <si>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</si>
  <si>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</si>
  <si>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</si>
  <si>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</si>
  <si>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</si>
  <si>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</si>
  <si>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</si>
  <si>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</si>
  <si>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</si>
  <si>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</si>
  <si>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</si>
  <si>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</si>
  <si>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</si>
  <si>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</si>
  <si>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</si>
  <si>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</si>
  <si>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</si>
  <si>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</si>
  <si>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</si>
  <si>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</si>
  <si>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</si>
  <si>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</si>
  <si>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</si>
  <si>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</si>
  <si>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</si>
  <si>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</si>
  <si>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</si>
  <si>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</si>
  <si>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</si>
  <si>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</si>
  <si>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</si>
  <si>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</si>
  <si>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</si>
  <si>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</si>
  <si>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</si>
  <si>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</si>
  <si>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</si>
  <si>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</si>
  <si>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</si>
  <si>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</si>
  <si>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</si>
  <si>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</si>
  <si>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</si>
  <si>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</si>
  <si>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</si>
  <si>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</si>
  <si>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</si>
  <si>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</si>
  <si>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</si>
  <si>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</si>
  <si>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</si>
  <si>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</si>
  <si>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</si>
  <si>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</si>
  <si>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</si>
  <si>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</si>
  <si>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</si>
  <si>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</si>
  <si>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</si>
  <si>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</si>
  <si>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</si>
  <si>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</si>
  <si>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</si>
  <si>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</si>
  <si>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</si>
  <si>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</si>
  <si>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</si>
  <si>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</si>
  <si>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</si>
  <si>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</si>
  <si>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</si>
  <si>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</si>
  <si>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</si>
  <si>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</si>
  <si>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</si>
  <si>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</si>
  <si>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</si>
  <si>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</si>
  <si>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</si>
  <si>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</si>
  <si>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</si>
  <si>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</si>
  <si>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</si>
  <si>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</si>
  <si>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</si>
  <si>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</si>
  <si>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</si>
  <si>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</si>
  <si>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</si>
  <si>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</si>
  <si>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</si>
  <si>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</si>
  <si>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</si>
  <si>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</si>
  <si>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</si>
  <si>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</si>
  <si>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</si>
  <si>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</si>
  <si>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</si>
  <si>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</si>
  <si>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</si>
  <si>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</si>
  <si>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</si>
  <si>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</si>
  <si>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</si>
  <si>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</si>
  <si>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</si>
  <si>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</si>
  <si>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</si>
  <si>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</si>
  <si>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</si>
  <si>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</si>
  <si>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</si>
  <si>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</si>
  <si>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</si>
  <si>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</si>
  <si>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</si>
  <si>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</si>
  <si>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</si>
  <si>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</si>
  <si>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</si>
  <si>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</si>
  <si>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</si>
  <si>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</si>
  <si>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</si>
  <si>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</si>
  <si>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</si>
  <si>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</si>
  <si>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</si>
  <si>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</si>
  <si>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</si>
  <si>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</si>
  <si>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</si>
  <si>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</si>
  <si>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</si>
  <si>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</si>
  <si>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</si>
  <si>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</si>
  <si>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</si>
  <si>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</si>
  <si>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</si>
  <si>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</si>
  <si>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</si>
  <si>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</si>
  <si>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</si>
  <si>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</si>
  <si>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</si>
  <si>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</si>
  <si>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</si>
  <si>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</si>
  <si>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</si>
  <si>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</si>
  <si>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</si>
  <si>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</si>
  <si>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</si>
  <si>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</si>
  <si>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</si>
  <si>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</si>
  <si>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</si>
  <si>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</si>
  <si>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</si>
  <si>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</si>
  <si>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</si>
  <si>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</si>
  <si>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</si>
  <si>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</si>
  <si>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</si>
  <si>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</si>
  <si>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</si>
  <si>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</si>
  <si>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</si>
  <si>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</si>
  <si>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</si>
  <si>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</si>
  <si>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</si>
  <si>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</si>
  <si>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</si>
  <si>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</si>
  <si>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</si>
  <si>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</si>
  <si>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</si>
  <si>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</si>
  <si>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</si>
  <si>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</si>
  <si>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</si>
  <si>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</si>
  <si>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</si>
  <si>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</si>
  <si>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</si>
  <si>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</si>
  <si>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</si>
  <si>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</si>
  <si>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</si>
  <si>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</si>
  <si>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</si>
  <si>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</si>
  <si>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</si>
  <si>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</si>
  <si>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</si>
  <si>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</si>
  <si>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</si>
  <si>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</si>
  <si>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</si>
  <si>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</si>
  <si>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</si>
  <si>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</si>
  <si>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</si>
  <si>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</si>
  <si>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</si>
  <si>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</si>
  <si>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</si>
  <si>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</si>
  <si>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</si>
  <si>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</si>
  <si>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</si>
  <si>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</si>
  <si>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</si>
  <si>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</si>
  <si>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</si>
  <si>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</si>
  <si>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</si>
  <si>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</si>
  <si>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</si>
  <si>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</si>
  <si>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</si>
  <si>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</si>
  <si>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</si>
  <si>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</si>
  <si>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</si>
  <si>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</si>
  <si>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</si>
  <si>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</si>
  <si>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</si>
  <si>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</si>
  <si>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</si>
  <si>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</si>
  <si>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</si>
  <si>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</si>
  <si>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</si>
  <si>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</si>
  <si>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</si>
  <si>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</si>
  <si>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</si>
  <si>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</si>
  <si>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</si>
  <si>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</si>
  <si>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</si>
  <si>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</si>
  <si>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</si>
  <si>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</si>
  <si>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</si>
  <si>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</si>
  <si>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</si>
  <si>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</si>
  <si>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</si>
  <si>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</si>
  <si>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</si>
  <si>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</si>
  <si>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</si>
  <si>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</si>
  <si>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</si>
  <si>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</si>
  <si>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</si>
  <si>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</si>
  <si>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</si>
  <si>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</si>
  <si>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</si>
  <si>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</si>
  <si>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</si>
  <si>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</si>
  <si>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</si>
  <si>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</si>
  <si>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</si>
  <si>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</si>
  <si>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</si>
  <si>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</si>
  <si>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</si>
  <si>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</si>
  <si>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</si>
  <si>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</si>
  <si>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</si>
  <si>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</si>
  <si>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</si>
  <si>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</si>
  <si>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</si>
  <si>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</si>
  <si>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</si>
  <si>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</si>
  <si>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</si>
  <si>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</si>
  <si>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</si>
  <si>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</si>
  <si>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</si>
  <si>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</si>
  <si>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</si>
  <si>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</si>
  <si>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</si>
  <si>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</si>
  <si>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</si>
  <si>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</si>
  <si>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</si>
  <si>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</si>
  <si>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</si>
  <si>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</si>
  <si>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</si>
  <si>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</si>
  <si>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</si>
  <si>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</si>
  <si>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</si>
  <si>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</si>
  <si>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</si>
  <si>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</si>
  <si>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</si>
  <si>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</si>
  <si>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</si>
  <si>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</si>
  <si>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</si>
  <si>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</si>
  <si>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</si>
  <si>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</si>
  <si>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</si>
  <si>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</si>
  <si>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</si>
  <si>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</si>
  <si>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</si>
  <si>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</si>
  <si>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</si>
  <si>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</si>
  <si>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</si>
  <si>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</si>
  <si>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</si>
  <si>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</si>
  <si>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</si>
  <si>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</si>
  <si>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</si>
  <si>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</si>
  <si>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</si>
  <si>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</si>
  <si>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</si>
  <si>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</si>
  <si>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</si>
  <si>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</si>
  <si>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</si>
  <si>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</si>
  <si>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</si>
  <si>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</si>
  <si>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</si>
  <si>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</si>
  <si>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</si>
  <si>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</si>
  <si>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</si>
  <si>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</si>
  <si>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</si>
  <si>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</si>
  <si>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</si>
  <si>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</si>
  <si>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</si>
  <si>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</si>
  <si>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</si>
  <si>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</si>
  <si>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</si>
  <si>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</si>
  <si>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</si>
  <si>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</si>
  <si>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</si>
  <si>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</si>
  <si>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</si>
  <si>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</si>
  <si>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</si>
  <si>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</si>
  <si>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</si>
  <si>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</si>
  <si>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</si>
  <si>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</si>
  <si>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</si>
  <si>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</si>
  <si>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</si>
  <si>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</si>
  <si>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</si>
  <si>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</si>
  <si>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</si>
  <si>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</si>
  <si>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</si>
  <si>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</si>
  <si>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</si>
  <si>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</si>
  <si>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</si>
  <si>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</si>
  <si>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</si>
  <si>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</si>
  <si>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</si>
  <si>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</si>
  <si>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</si>
  <si>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</si>
  <si>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</si>
  <si>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</si>
  <si>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</si>
  <si>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</si>
  <si>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</si>
  <si>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</si>
  <si>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</si>
  <si>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</si>
  <si>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</si>
  <si>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</si>
  <si>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</si>
  <si>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</si>
  <si>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</si>
  <si>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</si>
  <si>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</si>
  <si>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</si>
  <si>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</si>
  <si>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</si>
  <si>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</si>
  <si>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</si>
  <si>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</si>
  <si>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</si>
  <si>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</si>
  <si>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</si>
  <si>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</si>
  <si>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</si>
  <si>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</si>
  <si>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</si>
  <si>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</si>
  <si>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</si>
  <si>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</si>
  <si>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</si>
  <si>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</si>
  <si>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</si>
  <si>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</si>
  <si>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</si>
  <si>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</si>
  <si>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</si>
  <si>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</si>
  <si>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</si>
  <si>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</si>
  <si>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</si>
  <si>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</si>
  <si>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</si>
  <si>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</si>
  <si>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</si>
  <si>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</si>
  <si>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</si>
  <si>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</si>
  <si>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</si>
  <si>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</si>
  <si>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</si>
  <si>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</si>
  <si>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</si>
  <si>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</si>
  <si>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</si>
  <si>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</si>
  <si>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</si>
  <si>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</si>
  <si>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</si>
  <si>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</si>
  <si>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</si>
  <si>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</si>
  <si>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</si>
  <si>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</si>
  <si>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</si>
  <si>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</si>
  <si>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</si>
  <si>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</si>
  <si>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</si>
  <si>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</si>
  <si>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</si>
  <si>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</si>
  <si>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</si>
  <si>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</si>
  <si>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</si>
  <si>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</si>
  <si>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</si>
  <si>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</si>
  <si>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</si>
  <si>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</si>
  <si>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</si>
  <si>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</si>
  <si>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</si>
  <si>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</si>
  <si>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</si>
  <si>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</si>
  <si>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</si>
  <si>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</si>
  <si>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</si>
  <si>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</si>
  <si>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</si>
  <si>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</si>
  <si>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</si>
  <si>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</si>
  <si>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</si>
  <si>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</si>
  <si>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</si>
  <si>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</si>
  <si>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</si>
  <si>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</si>
  <si>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</si>
  <si>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</si>
  <si>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</si>
  <si>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</si>
  <si>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</si>
  <si>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</si>
  <si>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</si>
  <si>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</si>
  <si>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</si>
  <si>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</si>
  <si>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</si>
  <si>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</si>
  <si>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</si>
  <si>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</si>
  <si>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</si>
  <si>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</si>
  <si>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</si>
  <si>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</si>
  <si>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</si>
  <si>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</si>
  <si>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</si>
  <si>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</si>
  <si>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</si>
  <si>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</si>
  <si>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</si>
  <si>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</si>
  <si>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</si>
  <si>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</si>
  <si>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</si>
  <si>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</si>
  <si>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</si>
  <si>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</si>
  <si>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</si>
  <si>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</si>
  <si>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</si>
  <si>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</si>
  <si>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</si>
  <si>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</si>
  <si>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</si>
  <si>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</si>
  <si>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</si>
  <si>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</si>
  <si>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</si>
  <si>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</si>
  <si>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</si>
  <si>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</si>
  <si>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</si>
  <si>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</si>
  <si>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</si>
  <si>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</si>
  <si>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</si>
  <si>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</si>
  <si>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</si>
  <si>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</si>
  <si>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</si>
  <si>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</si>
  <si>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</si>
  <si>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</si>
  <si>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</si>
  <si>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</si>
  <si>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</si>
  <si>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</si>
  <si>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</si>
  <si>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</si>
  <si>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</si>
  <si>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</si>
  <si>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</si>
  <si>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</si>
  <si>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</si>
  <si>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</si>
  <si>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</si>
  <si>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</si>
  <si>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</si>
  <si>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</si>
  <si>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</si>
  <si>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</si>
  <si>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</si>
  <si>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</si>
  <si>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</si>
  <si>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</si>
  <si>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</si>
  <si>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</si>
  <si>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</si>
  <si>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</si>
  <si>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</si>
  <si>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</si>
  <si>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</si>
  <si>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</si>
  <si>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</si>
  <si>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</si>
  <si>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</si>
  <si>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</si>
  <si>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</si>
  <si>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</si>
  <si>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</si>
  <si>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</si>
  <si>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</si>
  <si>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</si>
  <si>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</si>
  <si>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</si>
  <si>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</si>
  <si>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</si>
  <si>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</si>
  <si>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</si>
  <si>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</si>
  <si>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</si>
  <si>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</si>
  <si>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</si>
  <si>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</si>
  <si>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</si>
  <si>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</si>
  <si>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</si>
  <si>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</si>
  <si>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</si>
  <si>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</si>
  <si>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</si>
  <si>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</si>
  <si>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</si>
  <si>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</si>
  <si>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</si>
  <si>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</si>
  <si>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</si>
  <si>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</si>
  <si>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</si>
  <si>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</si>
  <si>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</si>
  <si>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</si>
  <si>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</si>
  <si>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</si>
  <si>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</si>
  <si>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</si>
  <si>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</si>
  <si>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</si>
  <si>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</si>
  <si>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</si>
  <si>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</si>
  <si>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</si>
  <si>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</si>
  <si>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</si>
  <si>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</si>
  <si>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</si>
  <si>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</si>
  <si>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</si>
  <si>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</si>
  <si>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</si>
  <si>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</si>
  <si>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</si>
  <si>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</si>
  <si>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</si>
  <si>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</si>
  <si>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</si>
  <si>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</si>
  <si>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</si>
  <si>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</si>
  <si>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</si>
  <si>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</si>
  <si>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</si>
  <si>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</si>
  <si>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</si>
  <si>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</si>
  <si>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</si>
  <si>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</si>
  <si>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</si>
  <si>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</si>
  <si>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</si>
  <si>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</si>
  <si>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</si>
  <si>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</si>
  <si>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</si>
  <si>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</si>
  <si>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</si>
  <si>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</si>
  <si>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</si>
  <si>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</si>
  <si>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</si>
  <si>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</si>
  <si>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</si>
  <si>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</si>
  <si>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</si>
  <si>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</si>
  <si>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</si>
  <si>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</si>
  <si>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</si>
  <si>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</si>
  <si>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</si>
  <si>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</si>
  <si>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</si>
  <si>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</si>
  <si>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</si>
  <si>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</si>
  <si>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</si>
  <si>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</si>
  <si>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</si>
  <si>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</si>
  <si>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</si>
  <si>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</si>
  <si>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</si>
  <si>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</si>
  <si>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</si>
  <si>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</si>
  <si>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</si>
  <si>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</si>
  <si>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</si>
  <si>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</si>
  <si>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</si>
  <si>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</si>
  <si>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</si>
  <si>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</si>
  <si>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</si>
  <si>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</si>
  <si>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</si>
  <si>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</si>
  <si>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</si>
  <si>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</si>
  <si>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</si>
  <si>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</si>
  <si>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</si>
  <si>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</si>
  <si>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</si>
  <si>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</si>
  <si>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</si>
  <si>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</si>
  <si>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</si>
  <si>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</si>
  <si>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</si>
  <si>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</si>
  <si>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</si>
  <si>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</si>
  <si>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</si>
  <si>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</si>
  <si>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</si>
  <si>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</si>
  <si>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</si>
  <si>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</si>
  <si>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</si>
  <si>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</si>
  <si>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</si>
  <si>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</si>
  <si>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</si>
  <si>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</si>
  <si>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</si>
  <si>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</si>
  <si>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</si>
  <si>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</si>
  <si>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</si>
  <si>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</si>
  <si>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</si>
  <si>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</si>
  <si>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</si>
  <si>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</si>
  <si>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</si>
  <si>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</si>
  <si>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</si>
  <si>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</si>
  <si>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</si>
  <si>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</si>
  <si>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</si>
  <si>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</si>
  <si>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</si>
  <si>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</si>
  <si>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</si>
  <si>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</si>
  <si>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</si>
  <si>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</si>
  <si>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</si>
  <si>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</si>
  <si>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</si>
  <si>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</si>
  <si>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</si>
  <si>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</si>
  <si>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</si>
  <si>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</si>
  <si>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</si>
  <si>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</si>
  <si>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</si>
  <si>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</si>
  <si>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</si>
  <si>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</si>
  <si>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</si>
  <si>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</si>
  <si>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</si>
  <si>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</si>
  <si>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</si>
  <si>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</si>
  <si>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</si>
  <si>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</si>
  <si>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</si>
  <si>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</si>
  <si>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</si>
  <si>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</si>
  <si>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</si>
  <si>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</si>
  <si>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</si>
  <si>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</si>
  <si>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</si>
  <si>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</si>
  <si>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</si>
  <si>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</si>
  <si>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</si>
  <si>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</si>
  <si>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</si>
  <si>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</si>
  <si>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</si>
  <si>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</si>
  <si>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</si>
  <si>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</si>
  <si>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</si>
  <si>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</si>
  <si>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</si>
  <si>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</si>
  <si>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</si>
  <si>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</si>
  <si>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</si>
  <si>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</si>
  <si>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</si>
  <si>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</si>
  <si>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</si>
  <si>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</si>
  <si>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</si>
  <si>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</si>
  <si>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</si>
  <si>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</si>
  <si>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</si>
  <si>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</si>
  <si>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</si>
  <si>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</si>
  <si>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</si>
  <si>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</si>
  <si>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</si>
  <si>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</si>
  <si>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</si>
  <si>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</si>
  <si>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</si>
  <si>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</si>
  <si>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</si>
  <si>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</si>
  <si>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</si>
  <si>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</si>
  <si>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</si>
  <si>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</si>
  <si>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</si>
  <si>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</si>
  <si>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</si>
  <si>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</si>
  <si>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</si>
  <si>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</si>
  <si>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</si>
  <si>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</si>
  <si>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</si>
  <si>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</si>
  <si>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</si>
  <si>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</si>
  <si>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</si>
  <si>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</si>
  <si>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</si>
  <si>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</si>
  <si>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</si>
  <si>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</si>
  <si>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</si>
  <si>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</si>
  <si>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</si>
  <si>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</si>
  <si>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</si>
  <si>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</si>
  <si>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</si>
  <si>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</si>
  <si>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</si>
  <si>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</si>
  <si>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</si>
  <si>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</si>
  <si>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</si>
  <si>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</si>
  <si>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</si>
  <si>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</si>
  <si>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</si>
  <si>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</si>
  <si>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</si>
  <si>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</si>
  <si>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</si>
  <si>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</si>
  <si>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</si>
  <si>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</si>
  <si>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</si>
  <si>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</si>
  <si>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</si>
  <si>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</si>
  <si>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</si>
  <si>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</si>
  <si>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</si>
  <si>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</si>
  <si>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</si>
  <si>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</si>
  <si>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</si>
  <si>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</si>
  <si>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</si>
  <si>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</si>
  <si>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</si>
  <si>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</si>
  <si>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</si>
  <si>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</si>
  <si>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</si>
  <si>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</si>
  <si>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</si>
  <si>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</si>
  <si>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</si>
  <si>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</si>
  <si>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</si>
  <si>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</si>
  <si>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</si>
  <si>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</si>
  <si>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</si>
  <si>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</si>
  <si>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</si>
  <si>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</si>
  <si>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</si>
  <si>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</si>
  <si>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</si>
  <si>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</si>
  <si>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</si>
  <si>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</si>
  <si>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</si>
  <si>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</si>
  <si>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</si>
  <si>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</si>
  <si>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</si>
  <si>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</si>
  <si>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</si>
  <si>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</si>
  <si>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</si>
  <si>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</si>
  <si>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</si>
  <si>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</si>
  <si>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</si>
  <si>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</si>
  <si>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</si>
  <si>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</si>
  <si>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</si>
  <si>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</si>
  <si>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</si>
  <si>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</si>
  <si>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</si>
  <si>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</si>
  <si>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</si>
  <si>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</si>
  <si>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</si>
  <si>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</si>
  <si>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</si>
  <si>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</si>
  <si>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</si>
  <si>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</si>
  <si>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</si>
  <si>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</si>
  <si>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</si>
  <si>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</si>
  <si>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</si>
  <si>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</si>
  <si>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</si>
  <si>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</si>
  <si>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</si>
  <si>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</si>
  <si>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</si>
  <si>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</si>
  <si>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</si>
  <si>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</si>
  <si>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</si>
  <si>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</si>
  <si>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</si>
  <si>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</si>
  <si>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</si>
  <si>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</si>
  <si>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</si>
  <si>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</si>
  <si>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</si>
  <si>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</si>
  <si>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</si>
  <si>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</si>
  <si>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</si>
  <si>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</si>
  <si>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</si>
  <si>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</si>
  <si>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</si>
  <si>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</si>
  <si>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</si>
  <si>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</si>
  <si>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</si>
  <si>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</si>
  <si>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</si>
  <si>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</si>
  <si>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</si>
  <si>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</si>
  <si>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</si>
  <si>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</si>
  <si>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</si>
  <si>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</si>
  <si>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</si>
  <si>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</si>
  <si>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</si>
  <si>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</si>
  <si>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</si>
  <si>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</si>
  <si>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</si>
  <si>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</si>
  <si>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</si>
  <si>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</si>
  <si>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</si>
  <si>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</si>
  <si>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</si>
  <si>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</si>
  <si>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</si>
  <si>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</si>
  <si>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</si>
  <si>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</si>
  <si>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</si>
  <si>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</si>
  <si>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</si>
  <si>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</si>
  <si>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</si>
  <si>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</si>
  <si>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</si>
  <si>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</si>
  <si>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</si>
  <si>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</si>
  <si>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</si>
  <si>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</si>
  <si>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</si>
  <si>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</si>
  <si>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</si>
  <si>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</si>
  <si>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</si>
  <si>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</si>
  <si>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</si>
  <si>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</si>
  <si>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</si>
  <si>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</si>
  <si>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</si>
  <si>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</si>
  <si>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</si>
  <si>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</si>
  <si>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</si>
  <si>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</si>
  <si>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</si>
  <si>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</si>
  <si>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</si>
  <si>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</si>
  <si>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</si>
  <si>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</si>
  <si>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</si>
  <si>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</si>
  <si>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</si>
  <si>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</si>
  <si>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</si>
  <si>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</si>
  <si>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</si>
  <si>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</si>
  <si>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</si>
  <si>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</si>
  <si>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</si>
  <si>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</si>
  <si>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</si>
  <si>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</si>
  <si>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</si>
  <si>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</si>
  <si>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</si>
  <si>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</si>
  <si>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</si>
  <si>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</si>
  <si>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</si>
  <si>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</si>
  <si>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</si>
  <si>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</si>
  <si>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</si>
  <si>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</si>
  <si>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</si>
  <si>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</si>
  <si>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</si>
  <si>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</si>
  <si>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</si>
  <si>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</si>
  <si>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</si>
  <si>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</si>
  <si>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</si>
  <si>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</si>
  <si>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</si>
  <si>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</si>
  <si>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</si>
  <si>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</si>
  <si>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</si>
  <si>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</si>
  <si>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</si>
  <si>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</si>
  <si>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</si>
  <si>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</si>
  <si>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</si>
  <si>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</si>
  <si>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</si>
  <si>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</si>
  <si>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</si>
  <si>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</si>
  <si>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</si>
  <si>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</si>
  <si>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</si>
  <si>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</si>
  <si>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</si>
  <si>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</si>
  <si>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</si>
  <si>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</si>
  <si>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</si>
  <si>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</si>
  <si>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</si>
  <si>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</si>
  <si>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</si>
  <si>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</si>
  <si>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</si>
  <si>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</si>
  <si>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</si>
  <si>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</si>
  <si>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</si>
  <si>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</si>
  <si>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</si>
  <si>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</si>
  <si>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</si>
  <si>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</si>
  <si>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</si>
  <si>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</si>
  <si>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</si>
  <si>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</si>
  <si>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</si>
  <si>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</si>
  <si>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</si>
  <si>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</si>
  <si>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</si>
  <si>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</si>
  <si>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</si>
  <si>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</si>
  <si>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</si>
  <si>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</si>
  <si>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</si>
  <si>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</si>
  <si>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</si>
  <si>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</si>
  <si>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</si>
  <si>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</si>
  <si>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</si>
  <si>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</si>
  <si>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</si>
  <si>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</si>
  <si>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</si>
  <si>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</si>
  <si>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</si>
  <si>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</si>
  <si>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</si>
  <si>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</si>
  <si>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</si>
  <si>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</si>
  <si>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</si>
  <si>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</si>
  <si>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</si>
  <si>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</si>
  <si>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</si>
  <si>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</si>
  <si>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</si>
  <si>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</si>
  <si>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</si>
  <si>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</si>
  <si>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</si>
  <si>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</si>
  <si>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</si>
  <si>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</si>
  <si>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</si>
  <si>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</si>
  <si>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</si>
  <si>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</si>
  <si>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</si>
  <si>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</si>
  <si>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</si>
  <si>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</si>
  <si>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</si>
  <si>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</si>
  <si>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</si>
  <si>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</si>
  <si>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</si>
  <si>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</si>
  <si>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</si>
  <si>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</si>
  <si>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</si>
  <si>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</si>
  <si>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</si>
  <si>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</si>
  <si>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</si>
  <si>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</si>
  <si>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</si>
  <si>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</si>
  <si>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</si>
  <si>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</si>
  <si>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</si>
  <si>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</si>
  <si>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</si>
  <si>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</si>
  <si>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</si>
  <si>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</si>
  <si>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</si>
  <si>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</si>
  <si>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</si>
  <si>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</si>
  <si>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</si>
  <si>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</si>
  <si>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</si>
  <si>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</si>
  <si>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</si>
  <si>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</si>
  <si>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</si>
  <si>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</si>
  <si>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</si>
  <si>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</si>
  <si>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</si>
  <si>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</si>
  <si>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</si>
  <si>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</si>
  <si>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</si>
  <si>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</si>
  <si>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</si>
  <si>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</si>
  <si>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</si>
  <si>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</si>
  <si>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</si>
  <si>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</si>
  <si>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</si>
  <si>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</si>
  <si>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</si>
  <si>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</si>
  <si>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</si>
  <si>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</si>
  <si>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</si>
  <si>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</si>
  <si>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</si>
  <si>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</si>
  <si>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</si>
  <si>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</si>
  <si>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</si>
  <si>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</si>
  <si>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</si>
  <si>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</si>
  <si>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</si>
  <si>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</si>
  <si>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</si>
  <si>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</si>
  <si>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</si>
  <si>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</si>
  <si>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</si>
  <si>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</si>
  <si>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</si>
  <si>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</si>
  <si>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</si>
  <si>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</si>
  <si>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</si>
  <si>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</si>
  <si>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</si>
  <si>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</si>
  <si>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</si>
  <si>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</si>
  <si>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</si>
  <si>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</si>
  <si>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</si>
  <si>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</si>
  <si>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</si>
  <si>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</si>
  <si>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</si>
  <si>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</si>
  <si>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</si>
  <si>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</si>
  <si>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</si>
  <si>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</si>
  <si>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</si>
  <si>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</si>
  <si>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</si>
  <si>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</si>
  <si>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</si>
  <si>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</si>
  <si>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</si>
  <si>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</si>
  <si>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</si>
  <si>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</si>
  <si>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</si>
  <si>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</si>
  <si>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</si>
  <si>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</si>
  <si>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</si>
  <si>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</si>
  <si>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</si>
  <si>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</si>
  <si>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</si>
  <si>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</si>
  <si>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</si>
  <si>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</si>
  <si>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</si>
  <si>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</si>
  <si>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</si>
  <si>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</si>
  <si>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</si>
  <si>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</si>
  <si>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</si>
  <si>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</si>
  <si>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</si>
  <si>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</si>
  <si>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</si>
  <si>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</si>
  <si>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</si>
  <si>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</si>
  <si>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</si>
  <si>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</si>
  <si>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</si>
  <si>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</si>
  <si>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</si>
  <si>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</si>
  <si>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</si>
  <si>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</si>
  <si>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</si>
  <si>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</si>
  <si>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</si>
  <si>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</si>
  <si>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</si>
  <si>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</si>
  <si>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</si>
  <si>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</si>
  <si>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</si>
  <si>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</si>
  <si>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</si>
  <si>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</si>
  <si>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</si>
  <si>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</si>
  <si>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</si>
  <si>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</si>
  <si>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</si>
  <si>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</si>
  <si>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</si>
  <si>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</si>
  <si>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</si>
  <si>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</si>
  <si>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</si>
  <si>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</si>
  <si>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</si>
  <si>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</si>
  <si>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</si>
  <si>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</si>
  <si>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</si>
  <si>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</si>
  <si>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</si>
  <si>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</si>
  <si>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</si>
  <si>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</si>
  <si>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</si>
  <si>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</si>
  <si>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</si>
  <si>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</si>
  <si>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</si>
  <si>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</si>
  <si>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</si>
  <si>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</si>
  <si>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</si>
  <si>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</si>
  <si>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</si>
  <si>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</si>
  <si>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</si>
  <si>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</si>
  <si>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</si>
  <si>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</si>
  <si>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</si>
  <si>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</si>
  <si>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</si>
  <si>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</si>
  <si>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</si>
  <si>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</si>
  <si>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</si>
  <si>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</si>
  <si>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</si>
  <si>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</si>
  <si>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</si>
  <si>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</si>
  <si>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</si>
  <si>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</si>
  <si>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</si>
  <si>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</si>
  <si>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</si>
  <si>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</si>
  <si>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</si>
  <si>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</si>
  <si>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</si>
  <si>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</si>
  <si>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</si>
  <si>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</si>
  <si>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</si>
  <si>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</si>
  <si>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</si>
  <si>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</si>
  <si>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</si>
  <si>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</si>
  <si>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</si>
  <si>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</si>
  <si>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</si>
  <si>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</si>
  <si>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</si>
  <si>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</si>
  <si>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</si>
  <si>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</si>
  <si>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</si>
  <si>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</si>
  <si>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</si>
  <si>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</si>
  <si>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</si>
  <si>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</si>
  <si>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</si>
  <si>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</si>
  <si>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</si>
  <si>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</si>
  <si>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</si>
  <si>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</si>
  <si>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</si>
  <si>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</si>
  <si>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</si>
  <si>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</si>
  <si>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</si>
  <si>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</si>
  <si>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</si>
  <si>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</si>
  <si>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</si>
  <si>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</si>
  <si>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</si>
  <si>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</si>
  <si>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</si>
  <si>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</si>
  <si>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</si>
  <si>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</si>
  <si>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</si>
  <si>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</si>
  <si>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</si>
  <si>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</si>
  <si>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</si>
  <si>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</si>
  <si>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</si>
  <si>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</si>
  <si>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</si>
  <si>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</si>
  <si>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</si>
  <si>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</si>
  <si>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</si>
  <si>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</si>
  <si>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</si>
  <si>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</si>
  <si>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</si>
  <si>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</si>
  <si>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</si>
  <si>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</si>
  <si>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</si>
  <si>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</si>
  <si>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</si>
  <si>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</si>
  <si>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</si>
  <si>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</si>
  <si>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</si>
  <si>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</si>
  <si>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</si>
  <si>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</si>
  <si>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</si>
  <si>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</si>
  <si>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</si>
  <si>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</si>
  <si>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</si>
  <si>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</si>
  <si>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</si>
  <si>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</si>
  <si>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</si>
  <si>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</si>
  <si>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</si>
  <si>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</si>
  <si>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</si>
  <si>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</si>
  <si>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</si>
  <si>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</si>
  <si>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</si>
  <si>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</si>
  <si>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</si>
  <si>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</si>
  <si>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</si>
  <si>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</si>
  <si>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</si>
  <si>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</si>
  <si>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</si>
  <si>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</si>
  <si>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</si>
  <si>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</si>
  <si>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</si>
  <si>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</si>
  <si>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</si>
  <si>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</si>
  <si>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</si>
  <si>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</si>
  <si>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</si>
  <si>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</si>
  <si>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</si>
  <si>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</si>
  <si>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</si>
  <si>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</si>
  <si>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</si>
  <si>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</si>
  <si>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</si>
  <si>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</si>
  <si>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</si>
  <si>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</si>
  <si>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</si>
  <si>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</si>
  <si>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</si>
  <si>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</si>
  <si>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</si>
  <si>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</si>
  <si>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</si>
  <si>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</si>
  <si>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</si>
  <si>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</si>
  <si>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</si>
  <si>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</si>
  <si>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</si>
  <si>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</si>
  <si>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</si>
  <si>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</si>
  <si>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</si>
  <si>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</si>
  <si>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</si>
  <si>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</si>
  <si>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</si>
  <si>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</si>
  <si>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</si>
  <si>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</si>
  <si>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</si>
  <si>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</si>
  <si>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</si>
  <si>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</si>
  <si>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</si>
  <si>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</si>
  <si>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</si>
  <si>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</si>
  <si>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</si>
  <si>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</si>
  <si>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</si>
  <si>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</si>
  <si>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</si>
  <si>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</si>
  <si>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</si>
  <si>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</si>
  <si>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</si>
  <si>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</si>
  <si>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</si>
  <si>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</si>
  <si>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</si>
  <si>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</si>
  <si>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</si>
  <si>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</si>
  <si>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</si>
  <si>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</si>
  <si>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</si>
  <si>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</si>
  <si>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</si>
  <si>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</si>
  <si>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</si>
  <si>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</si>
  <si>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</si>
  <si>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</si>
  <si>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</si>
  <si>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</si>
  <si>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</si>
  <si>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</si>
  <si>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</si>
  <si>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</si>
  <si>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</si>
  <si>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</si>
  <si>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</si>
  <si>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</si>
  <si>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</si>
  <si>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</si>
  <si>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</si>
  <si>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</si>
  <si>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</si>
  <si>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</si>
  <si>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</si>
  <si>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</si>
  <si>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</si>
  <si>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</si>
  <si>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</si>
  <si>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</si>
  <si>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</si>
  <si>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</si>
  <si>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</si>
  <si>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</si>
  <si>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</si>
  <si>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</si>
  <si>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</si>
  <si>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</si>
  <si>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</si>
  <si>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</si>
  <si>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</si>
  <si>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</si>
  <si>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</si>
  <si>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</si>
  <si>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</si>
  <si>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</si>
  <si>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</si>
  <si>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</si>
  <si>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</si>
  <si>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</si>
  <si>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</si>
  <si>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</si>
  <si>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</si>
  <si>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</si>
  <si>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</si>
  <si>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</si>
  <si>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</si>
  <si>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</si>
  <si>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</si>
  <si>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</si>
  <si>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</si>
  <si>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</si>
  <si>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</si>
  <si>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</si>
  <si>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</si>
  <si>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</si>
  <si>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</si>
  <si>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</si>
  <si>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</si>
  <si>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</si>
  <si>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</si>
  <si>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</si>
  <si>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</si>
  <si>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</si>
  <si>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</si>
  <si>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</si>
  <si>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</si>
  <si>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</si>
  <si>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</si>
  <si>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</si>
  <si>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</si>
  <si>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</si>
  <si>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</si>
  <si>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</si>
  <si>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</si>
  <si>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</si>
  <si>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</si>
  <si>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</si>
  <si>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</si>
  <si>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</si>
  <si>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</si>
  <si>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</si>
  <si>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</si>
  <si>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</si>
  <si>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</si>
  <si>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</si>
  <si>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</si>
  <si>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</si>
  <si>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</si>
  <si>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</si>
  <si>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</si>
  <si>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</si>
  <si>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</si>
  <si>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</si>
  <si>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</si>
  <si>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</si>
  <si>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</si>
  <si>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</si>
  <si>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</si>
  <si>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</si>
  <si>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</si>
  <si>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</si>
  <si>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</si>
  <si>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</si>
  <si>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</si>
  <si>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</si>
  <si>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</si>
  <si>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</si>
  <si>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</si>
  <si>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</si>
  <si>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</si>
  <si>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</si>
  <si>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</si>
  <si>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</si>
  <si>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</si>
  <si>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</si>
  <si>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</si>
  <si>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</si>
  <si>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</si>
  <si>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</si>
  <si>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</si>
  <si>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</si>
  <si>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</si>
  <si>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</si>
  <si>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</si>
  <si>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</si>
  <si>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</si>
  <si>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</si>
  <si>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</si>
  <si>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</si>
  <si>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</si>
  <si>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</si>
  <si>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</si>
  <si>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</si>
  <si>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</si>
  <si>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</si>
  <si>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</si>
  <si>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</si>
  <si>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</si>
  <si>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</si>
  <si>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</si>
  <si>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</si>
  <si>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</si>
  <si>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</si>
  <si>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</si>
  <si>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</si>
  <si>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</si>
  <si>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</si>
  <si>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</si>
  <si>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</si>
  <si>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</si>
  <si>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</si>
  <si>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</si>
  <si>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</si>
  <si>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</si>
  <si>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</si>
  <si>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</si>
  <si>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</si>
  <si>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</si>
  <si>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</si>
  <si>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</si>
  <si>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</si>
  <si>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</si>
  <si>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</si>
  <si>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</si>
  <si>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</si>
  <si>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</si>
  <si>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</si>
  <si>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</si>
  <si>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</si>
  <si>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</si>
  <si>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</si>
  <si>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</si>
  <si>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</si>
  <si>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</si>
  <si>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</si>
  <si>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</si>
  <si>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</si>
  <si>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</si>
  <si>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</si>
  <si>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</si>
  <si>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</si>
  <si>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</si>
  <si>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</si>
  <si>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</si>
  <si>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</si>
  <si>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</si>
  <si>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</si>
  <si>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</si>
  <si>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</si>
  <si>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</si>
  <si>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</si>
  <si>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</si>
  <si>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</si>
  <si>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</si>
  <si>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</si>
  <si>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</si>
  <si>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</si>
  <si>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</si>
  <si>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</si>
  <si>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</si>
  <si>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</si>
  <si>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</si>
  <si>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</si>
  <si>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</si>
  <si>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</si>
  <si>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</si>
  <si>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</si>
  <si>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</si>
  <si>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</si>
  <si>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</si>
  <si>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</si>
  <si>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</si>
  <si>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</si>
  <si>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</si>
  <si>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</si>
  <si>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</si>
  <si>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</si>
  <si>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</si>
  <si>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</si>
  <si>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</si>
  <si>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</si>
  <si>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</si>
  <si>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</si>
  <si>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</si>
  <si>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</si>
  <si>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</si>
  <si>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</si>
  <si>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</si>
  <si>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</si>
  <si>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</si>
  <si>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</si>
  <si>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</si>
  <si>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</si>
  <si>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</si>
  <si>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</si>
  <si>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</si>
  <si>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</si>
  <si>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</si>
  <si>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</si>
  <si>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</si>
  <si>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</si>
  <si>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</si>
  <si>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</si>
  <si>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</si>
  <si>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</si>
  <si>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</si>
  <si>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</si>
  <si>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</si>
  <si>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</si>
  <si>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</si>
  <si>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</si>
  <si>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</si>
  <si>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</si>
  <si>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</si>
  <si>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</si>
  <si>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</si>
  <si>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</si>
  <si>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</si>
  <si>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</si>
  <si>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</si>
  <si>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</si>
  <si>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</si>
  <si>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</si>
  <si>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</si>
  <si>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</si>
  <si>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</si>
  <si>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</si>
  <si>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</si>
  <si>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</si>
  <si>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</si>
  <si>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</si>
  <si>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</si>
  <si>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</si>
  <si>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</si>
  <si>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</si>
  <si>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</si>
  <si>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</si>
  <si>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</si>
  <si>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</si>
  <si>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</si>
  <si>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</si>
  <si>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</si>
  <si>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</si>
  <si>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</si>
  <si>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</si>
  <si>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</si>
  <si>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</si>
  <si>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</si>
  <si>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</si>
  <si>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</si>
  <si>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</si>
  <si>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</si>
  <si>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</si>
  <si>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</si>
  <si>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</si>
  <si>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</si>
  <si>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</si>
  <si>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</si>
  <si>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</si>
  <si>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</si>
  <si>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</si>
  <si>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</si>
  <si>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</si>
  <si>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</si>
  <si>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</si>
  <si>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</si>
  <si>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</si>
  <si>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</si>
  <si>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</si>
  <si>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</si>
  <si>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</si>
  <si>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</si>
  <si>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</si>
  <si>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</si>
  <si>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</si>
  <si>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</si>
  <si>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</si>
  <si>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</si>
  <si>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</si>
  <si>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</si>
  <si>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</si>
  <si>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</si>
  <si>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</si>
  <si>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</si>
  <si>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</si>
  <si>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</si>
  <si>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</si>
  <si>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</si>
  <si>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</si>
  <si>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</si>
  <si>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</si>
  <si>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</si>
  <si>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</si>
  <si>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</si>
  <si>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</si>
  <si>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</si>
  <si>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</si>
  <si>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</si>
  <si>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</si>
  <si>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</si>
  <si>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</si>
  <si>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</si>
  <si>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</si>
  <si>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</si>
  <si>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</si>
  <si>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</si>
  <si>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</si>
  <si>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</si>
  <si>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</si>
  <si>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</si>
  <si>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</si>
  <si>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</si>
  <si>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</si>
  <si>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</si>
  <si>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</si>
  <si>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</si>
  <si>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</si>
  <si>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</si>
  <si>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</si>
  <si>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</si>
  <si>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</si>
  <si>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</si>
  <si>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</si>
  <si>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</si>
  <si>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</si>
  <si>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</si>
  <si>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</si>
  <si>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</si>
  <si>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</si>
  <si>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</si>
  <si>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</si>
  <si>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</si>
  <si>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</si>
  <si>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</si>
  <si>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</si>
  <si>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</si>
  <si>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</si>
  <si>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</si>
  <si>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</si>
  <si>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</si>
  <si>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</si>
  <si>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</si>
  <si>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</si>
  <si>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</si>
  <si>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</si>
  <si>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</si>
  <si>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</si>
  <si>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</si>
  <si>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</si>
  <si>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</si>
  <si>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</si>
  <si>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</si>
  <si>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</si>
  <si>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</si>
  <si>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</si>
  <si>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</si>
  <si>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</si>
  <si>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</si>
  <si>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</si>
  <si>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</si>
  <si>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</si>
  <si>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</si>
  <si>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</si>
  <si>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</si>
  <si>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</si>
  <si>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</si>
  <si>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</si>
  <si>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</si>
  <si>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</si>
  <si>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</si>
  <si>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</si>
  <si>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</si>
  <si>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</si>
  <si>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</si>
  <si>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</si>
  <si>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</si>
  <si>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</si>
  <si>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</si>
  <si>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</si>
  <si>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</si>
  <si>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</si>
  <si>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</si>
  <si>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</si>
  <si>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</si>
  <si>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</si>
  <si>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</si>
  <si>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</si>
  <si>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</si>
  <si>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</si>
  <si>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</si>
  <si>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</si>
  <si>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</si>
  <si>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</si>
  <si>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</si>
  <si>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</si>
  <si>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</si>
  <si>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</si>
  <si>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</si>
  <si>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</si>
  <si>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</si>
  <si>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</si>
  <si>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</si>
  <si>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</si>
  <si>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</si>
  <si>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</si>
  <si>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</si>
  <si>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</si>
  <si>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</si>
  <si>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</si>
  <si>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</si>
  <si>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</si>
  <si>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</si>
  <si>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</si>
  <si>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</si>
  <si>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</si>
  <si>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</si>
  <si>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</si>
  <si>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</si>
  <si>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</si>
  <si>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</si>
  <si>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</si>
  <si>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</si>
  <si>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</si>
  <si>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</si>
  <si>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</si>
  <si>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</si>
  <si>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</si>
  <si>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</si>
  <si>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</si>
  <si>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</si>
  <si>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</si>
  <si>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</si>
  <si>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</si>
  <si>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</si>
  <si>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</si>
  <si>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</si>
  <si>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</si>
  <si>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</si>
  <si>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</si>
  <si>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</si>
  <si>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</si>
  <si>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</si>
  <si>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</si>
  <si>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</si>
  <si>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</si>
  <si>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</si>
  <si>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</si>
  <si>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</si>
  <si>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</si>
  <si>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</si>
  <si>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</si>
  <si>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</si>
  <si>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</si>
  <si>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</si>
  <si>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</si>
  <si>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</si>
  <si>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</si>
  <si>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</si>
  <si>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</si>
  <si>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</si>
  <si>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</si>
  <si>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</si>
  <si>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</si>
  <si>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</si>
  <si>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</si>
  <si>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</si>
  <si>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</si>
  <si>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</si>
  <si>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</si>
  <si>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</si>
  <si>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</si>
  <si>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</si>
  <si>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</si>
  <si>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</si>
  <si>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</si>
  <si>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</si>
  <si>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</si>
  <si>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</si>
  <si>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</si>
  <si>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</si>
  <si>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</si>
  <si>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</si>
  <si>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</si>
  <si>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</si>
  <si>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</si>
  <si>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</si>
  <si>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</si>
  <si>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</si>
  <si>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</si>
  <si>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</si>
  <si>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</si>
  <si>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</si>
  <si>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</si>
  <si>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</si>
  <si>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</si>
  <si>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</si>
  <si>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</si>
  <si>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</si>
  <si>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</si>
  <si>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</si>
  <si>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</si>
  <si>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</si>
  <si>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</si>
  <si>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</si>
  <si>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</si>
  <si>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</si>
  <si>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</si>
  <si>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</si>
  <si>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</si>
  <si>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</si>
  <si>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</si>
  <si>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</si>
  <si>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</si>
  <si>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</si>
  <si>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</si>
  <si>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</si>
  <si>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</si>
  <si>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</si>
  <si>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</si>
  <si>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</si>
  <si>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</si>
  <si>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</si>
  <si>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</si>
  <si>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</si>
  <si>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</si>
  <si>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</si>
  <si>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</si>
  <si>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</si>
  <si>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</si>
  <si>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</si>
  <si>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</si>
  <si>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</si>
  <si>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</si>
  <si>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</si>
  <si>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</si>
  <si>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</si>
  <si>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</si>
  <si>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</si>
  <si>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</si>
  <si>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</si>
  <si>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</si>
  <si>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</si>
  <si>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</si>
  <si>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</si>
  <si>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</si>
  <si>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</si>
  <si>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</si>
  <si>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</si>
  <si>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</si>
  <si>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</si>
  <si>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</si>
  <si>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</si>
  <si>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</si>
  <si>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</si>
  <si>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</si>
  <si>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</si>
  <si>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</si>
  <si>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</si>
  <si>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</si>
  <si>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</si>
  <si>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</si>
  <si>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</si>
  <si>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</si>
  <si>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</si>
  <si>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</si>
  <si>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</si>
  <si>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</si>
  <si>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</si>
  <si>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</si>
  <si>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</si>
  <si>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</si>
  <si>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</si>
  <si>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</si>
  <si>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</si>
  <si>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</si>
  <si>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</si>
  <si>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</si>
  <si>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</si>
  <si>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</si>
  <si>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</si>
  <si>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</si>
  <si>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</si>
  <si>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</si>
  <si>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</si>
  <si>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</si>
  <si>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</si>
  <si>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</si>
  <si>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</si>
  <si>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</si>
  <si>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</si>
  <si>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</si>
  <si>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</si>
  <si>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</si>
  <si>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</si>
  <si>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</si>
  <si>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</si>
  <si>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</si>
  <si>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</si>
  <si>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</si>
  <si>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</si>
  <si>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</si>
  <si>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</si>
  <si>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</si>
  <si>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</si>
  <si>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</si>
  <si>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</si>
  <si>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</si>
  <si>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</si>
  <si>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</si>
  <si>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</si>
  <si>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</si>
  <si>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</si>
  <si>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</si>
  <si>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</si>
  <si>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</si>
  <si>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</si>
  <si>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</si>
  <si>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</si>
  <si>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</si>
  <si>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</si>
  <si>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</si>
  <si>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</si>
  <si>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</si>
  <si>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</si>
  <si>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</si>
  <si>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</si>
  <si>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</si>
  <si>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</si>
  <si>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</si>
  <si>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</si>
  <si>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</si>
  <si>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</si>
  <si>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</si>
  <si>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</si>
  <si>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</si>
  <si>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</si>
  <si>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</si>
  <si>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</si>
  <si>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</si>
  <si>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</si>
  <si>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</si>
  <si>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</si>
  <si>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</si>
  <si>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</si>
  <si>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</si>
  <si>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</si>
  <si>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</si>
  <si>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</si>
  <si>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</si>
  <si>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</si>
  <si>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</si>
  <si>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</si>
  <si>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</si>
  <si>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</si>
  <si>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</si>
  <si>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</si>
  <si>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</si>
  <si>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</si>
  <si>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</si>
  <si>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</si>
  <si>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</si>
  <si>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</si>
  <si>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</si>
  <si>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</si>
  <si>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</si>
  <si>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</si>
  <si>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</si>
  <si>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</si>
  <si>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</si>
  <si>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</si>
  <si>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</si>
  <si>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</si>
  <si>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</si>
  <si>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</si>
  <si>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</si>
  <si>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</si>
  <si>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</si>
  <si>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</si>
  <si>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</si>
  <si>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</si>
  <si>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</si>
  <si>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</si>
  <si>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</si>
  <si>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</si>
  <si>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</si>
  <si>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</si>
  <si>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</si>
  <si>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</si>
  <si>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</si>
  <si>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</si>
  <si>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</si>
  <si>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</si>
  <si>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</si>
  <si>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</si>
  <si>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</si>
  <si>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</si>
  <si>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</si>
  <si>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</si>
  <si>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</si>
  <si>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</si>
  <si>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</si>
  <si>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</si>
  <si>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</si>
  <si>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</si>
  <si>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</si>
  <si>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</si>
  <si>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</si>
  <si>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</si>
  <si>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</si>
  <si>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</si>
  <si>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</si>
  <si>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</si>
  <si>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</si>
  <si>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</si>
  <si>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</si>
  <si>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</si>
  <si>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</si>
  <si>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</si>
  <si>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</si>
  <si>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</si>
  <si>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</si>
  <si>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</si>
  <si>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</si>
  <si>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</si>
  <si>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</si>
  <si>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</si>
  <si>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</si>
  <si>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</si>
  <si>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</si>
  <si>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</si>
  <si>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</si>
  <si>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</si>
  <si>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</si>
  <si>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</si>
  <si>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</si>
  <si>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</si>
  <si>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</si>
  <si>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</si>
  <si>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</si>
  <si>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</si>
  <si>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</si>
  <si>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</si>
  <si>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</si>
  <si>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</si>
  <si>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</si>
  <si>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</si>
  <si>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</si>
  <si>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</si>
  <si>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</si>
  <si>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</si>
  <si>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</si>
  <si>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</si>
  <si>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</si>
  <si>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</si>
  <si>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</si>
  <si>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</si>
  <si>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</si>
  <si>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</si>
  <si>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</si>
  <si>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</si>
  <si>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</si>
  <si>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</si>
  <si>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</si>
  <si>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</si>
  <si>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</si>
  <si>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</si>
  <si>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</si>
  <si>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</si>
  <si>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</si>
  <si>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</si>
  <si>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</si>
  <si>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</si>
  <si>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</si>
  <si>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</si>
  <si>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</si>
  <si>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</si>
  <si>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</si>
  <si>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</si>
  <si>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</si>
  <si>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</si>
  <si>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</si>
  <si>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</si>
  <si>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</si>
  <si>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</si>
  <si>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</si>
  <si>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</si>
  <si>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</si>
  <si>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</si>
  <si>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</si>
  <si>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</si>
  <si>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</si>
  <si>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</si>
  <si>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</si>
  <si>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</si>
  <si>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</si>
  <si>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</si>
  <si>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</si>
  <si>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</si>
  <si>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</si>
  <si>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</si>
  <si>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</si>
  <si>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</si>
  <si>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</si>
  <si>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</si>
  <si>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</si>
  <si>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</si>
  <si>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</si>
  <si>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</si>
  <si>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</si>
  <si>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</si>
  <si>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</si>
  <si>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</si>
  <si>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</si>
  <si>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</si>
  <si>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</si>
  <si>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</si>
  <si>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</si>
  <si>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</si>
  <si>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</si>
  <si>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</si>
  <si>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</si>
  <si>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</si>
  <si>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</si>
  <si>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</si>
  <si>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</si>
  <si>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</si>
  <si>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</si>
  <si>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</si>
  <si>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</si>
  <si>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</si>
  <si>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</si>
  <si>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</si>
  <si>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</si>
  <si>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</si>
  <si>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</si>
  <si>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</si>
  <si>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</si>
  <si>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</si>
  <si>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</si>
  <si>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</si>
  <si>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</si>
  <si>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</si>
  <si>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</si>
  <si>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</si>
  <si>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</si>
  <si>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</si>
  <si>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</si>
  <si>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</si>
  <si>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</si>
  <si>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</si>
  <si>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</si>
  <si>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</si>
  <si>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</si>
  <si>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</si>
  <si>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</si>
  <si>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</si>
  <si>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</si>
  <si>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</si>
  <si>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</si>
  <si>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</si>
  <si>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</si>
  <si>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</si>
  <si>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</si>
  <si>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</si>
  <si>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</si>
  <si>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</si>
  <si>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</si>
  <si>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</si>
  <si>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</si>
  <si>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</si>
  <si>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</si>
  <si>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</si>
  <si>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</si>
  <si>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</si>
  <si>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</si>
  <si>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</si>
  <si>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</si>
  <si>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</si>
  <si>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</si>
  <si>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</si>
  <si>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</si>
  <si>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</si>
  <si>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</si>
  <si>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</si>
  <si>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</si>
  <si>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</si>
  <si>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</si>
  <si>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</si>
  <si>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</si>
  <si>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</si>
  <si>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</si>
  <si>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</si>
  <si>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</si>
  <si>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</si>
  <si>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</si>
  <si>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</si>
  <si>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</si>
  <si>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</si>
  <si>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</si>
  <si>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</si>
  <si>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</si>
  <si>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</si>
  <si>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</si>
  <si>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</si>
  <si>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</si>
  <si>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</si>
  <si>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</si>
  <si>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</si>
  <si>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</si>
  <si>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</si>
  <si>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</si>
  <si>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</si>
  <si>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</si>
  <si>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</si>
  <si>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</si>
  <si>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</si>
  <si>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</si>
  <si>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</si>
  <si>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</si>
  <si>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</si>
  <si>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</si>
  <si>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</si>
  <si>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</si>
  <si>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</si>
  <si>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</si>
  <si>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</si>
  <si>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</si>
  <si>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</si>
  <si>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</si>
  <si>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</si>
  <si>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</si>
  <si>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</si>
  <si>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</si>
  <si>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</si>
  <si>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</si>
  <si>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</si>
  <si>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</si>
  <si>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</si>
  <si>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</si>
  <si>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</si>
  <si>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</si>
  <si>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</si>
  <si>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</si>
  <si>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</si>
  <si>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</si>
  <si>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</si>
  <si>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</si>
  <si>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</si>
  <si>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</si>
  <si>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</si>
  <si>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</si>
  <si>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</si>
  <si>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</si>
  <si>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</si>
  <si>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</si>
  <si>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</si>
  <si>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</si>
  <si>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</si>
  <si>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</si>
  <si>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</si>
  <si>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</si>
  <si>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</si>
  <si>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</si>
  <si>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</si>
  <si>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</si>
  <si>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</si>
  <si>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</si>
  <si>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</si>
  <si>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</si>
  <si>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</si>
  <si>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</si>
  <si>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</si>
  <si>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</si>
  <si>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</si>
  <si>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</si>
  <si>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</si>
  <si>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</si>
  <si>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</si>
  <si>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</si>
  <si>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</si>
  <si>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</si>
  <si>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</si>
  <si>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</si>
  <si>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</si>
  <si>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</si>
  <si>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</si>
  <si>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</si>
  <si>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</si>
  <si>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</si>
  <si>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</si>
  <si>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</si>
  <si>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</si>
  <si>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</si>
  <si>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</si>
  <si>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</si>
  <si>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</si>
  <si>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</si>
  <si>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</si>
  <si>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</si>
  <si>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</si>
  <si>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</si>
  <si>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</si>
  <si>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</si>
  <si>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</si>
  <si>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</si>
  <si>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</si>
  <si>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</si>
  <si>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</si>
  <si>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</si>
  <si>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</si>
  <si>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</si>
  <si>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</si>
  <si>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</si>
  <si>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</si>
  <si>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</si>
  <si>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</si>
  <si>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</si>
  <si>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</si>
  <si>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</si>
  <si>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</si>
  <si>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</si>
  <si>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</si>
  <si>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</si>
  <si>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</si>
  <si>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</si>
  <si>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</si>
  <si>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</si>
  <si>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</si>
  <si>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</si>
  <si>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</si>
  <si>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</si>
  <si>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</si>
  <si>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</si>
  <si>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</si>
  <si>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</si>
  <si>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</si>
  <si>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</si>
  <si>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</si>
  <si>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</si>
  <si>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</si>
  <si>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</si>
  <si>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</si>
  <si>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</si>
  <si>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</si>
  <si>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</si>
  <si>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</si>
  <si>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</si>
  <si>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</si>
  <si>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</si>
  <si>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</si>
  <si>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</si>
  <si>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</si>
  <si>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</si>
  <si>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</si>
  <si>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</si>
  <si>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</si>
  <si>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</si>
  <si>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</si>
  <si>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</si>
  <si>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</si>
  <si>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</si>
  <si>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</si>
  <si>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</si>
  <si>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</si>
  <si>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</si>
  <si>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</si>
  <si>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</si>
  <si>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</si>
  <si>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</si>
  <si>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</si>
  <si>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</si>
  <si>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</si>
  <si>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</si>
  <si>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</si>
  <si>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</si>
  <si>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</si>
  <si>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</si>
  <si>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</si>
  <si>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</si>
  <si>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</si>
  <si>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</si>
  <si>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</si>
  <si>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</si>
  <si>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</si>
  <si>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</si>
  <si>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</si>
  <si>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</si>
  <si>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</si>
  <si>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</si>
  <si>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</si>
  <si>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</si>
  <si>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</si>
  <si>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</si>
  <si>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</si>
  <si>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</si>
  <si>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</si>
  <si>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</si>
  <si>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</si>
  <si>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</si>
  <si>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</si>
  <si>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</si>
  <si>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</si>
  <si>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</si>
  <si>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</si>
  <si>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</si>
  <si>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</si>
  <si>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</si>
  <si>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</si>
  <si>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</si>
  <si>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</si>
  <si>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</si>
  <si>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</si>
  <si>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</si>
  <si>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</si>
  <si>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</si>
  <si>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</si>
  <si>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</si>
  <si>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</si>
  <si>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</si>
  <si>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</si>
  <si>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</si>
  <si>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</si>
  <si>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</si>
  <si>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</si>
  <si>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</si>
  <si>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</si>
  <si>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</si>
  <si>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</si>
  <si>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</si>
  <si>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</si>
  <si>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</si>
  <si>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</si>
  <si>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</si>
  <si>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</si>
  <si>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</si>
  <si>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</si>
  <si>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</si>
  <si>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</si>
  <si>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</si>
  <si>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</si>
  <si>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</si>
  <si>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</si>
  <si>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</si>
  <si>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</si>
  <si>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</si>
  <si>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</si>
  <si>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</si>
  <si>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</si>
  <si>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</si>
  <si>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</si>
  <si>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</si>
  <si>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</si>
  <si>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</si>
  <si>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</si>
  <si>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</si>
  <si>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</si>
  <si>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</si>
  <si>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</si>
  <si>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</si>
  <si>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</si>
  <si>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</si>
  <si>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</si>
  <si>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</si>
  <si>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</si>
  <si>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</si>
  <si>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</si>
  <si>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</si>
  <si>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</si>
  <si>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</si>
  <si>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</si>
  <si>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</si>
  <si>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</si>
  <si>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</si>
  <si>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</si>
  <si>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</si>
  <si>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</si>
  <si>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</si>
  <si>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</si>
  <si>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</si>
  <si>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</si>
  <si>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</si>
  <si>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</si>
  <si>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</si>
  <si>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</si>
  <si>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</si>
  <si>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</si>
  <si>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</si>
  <si>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</si>
  <si>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</si>
  <si>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</si>
  <si>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</si>
  <si>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</si>
  <si>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</si>
  <si>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</si>
  <si>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</si>
  <si>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</si>
  <si>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</si>
  <si>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</si>
  <si>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</si>
  <si>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</si>
  <si>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</si>
  <si>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</si>
  <si>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</si>
  <si>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</si>
  <si>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</si>
  <si>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</si>
  <si>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</si>
  <si>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</si>
  <si>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</si>
  <si>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</si>
  <si>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</si>
  <si>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</si>
  <si>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</si>
  <si>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</si>
  <si>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</si>
  <si>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</si>
  <si>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</si>
  <si>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</si>
  <si>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</si>
  <si>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</si>
  <si>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</si>
  <si>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</si>
  <si>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</si>
  <si>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</si>
  <si>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</si>
  <si>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</si>
  <si>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</si>
  <si>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</si>
  <si>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</si>
  <si>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</si>
  <si>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</si>
  <si>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</si>
  <si>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</si>
  <si>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</si>
  <si>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</si>
  <si>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</si>
  <si>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</si>
  <si>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</si>
  <si>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</si>
  <si>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</si>
  <si>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</si>
  <si>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</si>
  <si>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</si>
  <si>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</si>
  <si>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</si>
  <si>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</si>
  <si>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</si>
  <si>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</si>
  <si>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</si>
  <si>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</si>
  <si>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</si>
  <si>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</si>
  <si>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</si>
  <si>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</si>
  <si>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</si>
  <si>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</si>
  <si>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</si>
  <si>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</si>
  <si>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</si>
  <si>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</si>
  <si>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</si>
  <si>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</si>
  <si>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</si>
  <si>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</si>
  <si>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</si>
  <si>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</si>
  <si>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</si>
  <si>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</si>
  <si>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</si>
  <si>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</si>
  <si>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</si>
  <si>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</si>
  <si>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</si>
  <si>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</si>
  <si>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</si>
  <si>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</si>
  <si>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</si>
  <si>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</si>
  <si>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</si>
  <si>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</si>
  <si>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</si>
  <si>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</si>
  <si>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</si>
  <si>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</si>
  <si>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</si>
  <si>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</si>
  <si>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</si>
  <si>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</si>
  <si>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</si>
  <si>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</si>
  <si>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</si>
  <si>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</si>
  <si>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</si>
  <si>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</si>
  <si>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</si>
  <si>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</si>
  <si>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</si>
  <si>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</si>
  <si>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</si>
  <si>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</si>
  <si>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</si>
  <si>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</si>
  <si>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</si>
  <si>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</si>
  <si>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</si>
  <si>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</si>
  <si>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</si>
  <si>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</si>
  <si>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</si>
  <si>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</si>
  <si>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</si>
  <si>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</si>
  <si>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</si>
  <si>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</si>
  <si>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</si>
  <si>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</si>
  <si>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</si>
  <si>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</si>
  <si>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</si>
  <si>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</si>
  <si>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</si>
  <si>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</si>
  <si>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</si>
  <si>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</si>
  <si>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</si>
  <si>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</si>
  <si>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</si>
  <si>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</si>
  <si>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</si>
  <si>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</si>
  <si>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</si>
  <si>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</si>
  <si>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</si>
  <si>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</si>
  <si>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</si>
  <si>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</si>
  <si>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</si>
  <si>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</si>
  <si>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</si>
  <si>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</si>
  <si>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</si>
  <si>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</si>
  <si>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</si>
  <si>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</si>
  <si>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</si>
  <si>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</si>
  <si>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</si>
  <si>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</si>
  <si>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</si>
  <si>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</si>
  <si>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</si>
  <si>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</si>
  <si>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</si>
  <si>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</si>
  <si>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</si>
  <si>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</si>
  <si>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</si>
  <si>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</si>
  <si>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</si>
  <si>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</si>
  <si>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</si>
  <si>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</si>
  <si>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</si>
  <si>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</si>
  <si>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</si>
  <si>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</si>
  <si>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</si>
  <si>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</si>
  <si>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</si>
  <si>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</si>
  <si>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</si>
  <si>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</si>
  <si>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</si>
  <si>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</si>
  <si>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</si>
  <si>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</si>
  <si>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</si>
  <si>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</si>
  <si>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</si>
  <si>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</si>
  <si>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</si>
  <si>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</si>
  <si>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</si>
  <si>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</si>
  <si>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</si>
  <si>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</si>
  <si>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</si>
  <si>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</si>
  <si>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</si>
  <si>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</si>
  <si>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</si>
  <si>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</si>
  <si>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</si>
  <si>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</si>
  <si>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</si>
  <si>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</si>
  <si>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</si>
  <si>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</si>
  <si>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</si>
  <si>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</si>
  <si>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</si>
  <si>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</si>
  <si>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</si>
  <si>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</si>
  <si>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</si>
  <si>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</si>
  <si>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</si>
  <si>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</si>
  <si>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</si>
  <si>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</si>
  <si>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</si>
  <si>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</si>
  <si>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</si>
  <si>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</si>
  <si>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</si>
  <si>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</si>
  <si>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</si>
  <si>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</si>
  <si>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</si>
  <si>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</si>
  <si>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</si>
  <si>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</si>
  <si>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</si>
  <si>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</si>
  <si>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</si>
  <si>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</si>
  <si>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</si>
  <si>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</si>
  <si>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</si>
  <si>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</si>
  <si>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</si>
  <si>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</si>
  <si>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</si>
  <si>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</si>
  <si>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</si>
  <si>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</si>
  <si>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</si>
  <si>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</si>
  <si>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</si>
  <si>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</si>
  <si>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</si>
  <si>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</si>
  <si>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</si>
  <si>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</si>
  <si>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</si>
  <si>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</si>
  <si>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</si>
  <si>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</si>
  <si>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</si>
  <si>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</si>
  <si>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</si>
  <si>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</si>
  <si>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</si>
  <si>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</si>
  <si>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</si>
  <si>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</si>
  <si>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</si>
  <si>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</si>
  <si>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</si>
  <si>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</si>
  <si>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</si>
  <si>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</si>
  <si>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</si>
  <si>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</si>
  <si>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</si>
  <si>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</si>
  <si>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</si>
  <si>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</si>
  <si>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</si>
  <si>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</si>
  <si>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</si>
  <si>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</si>
  <si>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</si>
  <si>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</si>
  <si>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</si>
  <si>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</si>
  <si>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</si>
  <si>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</si>
  <si>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</si>
  <si>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</si>
  <si>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</si>
  <si>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</si>
  <si>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</si>
  <si>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</si>
  <si>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</si>
  <si>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</si>
  <si>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</si>
  <si>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</si>
  <si>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</si>
  <si>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</si>
  <si>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</si>
  <si>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</si>
  <si>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</si>
  <si>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</si>
  <si>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</si>
  <si>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</si>
  <si>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</si>
  <si>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</si>
  <si>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</si>
  <si>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</si>
  <si>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</si>
  <si>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</si>
  <si>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</si>
  <si>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</si>
  <si>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</si>
  <si>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</si>
  <si>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</si>
  <si>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</si>
  <si>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</si>
  <si>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</si>
  <si>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</si>
  <si>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</si>
  <si>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</si>
  <si>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</si>
  <si>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</si>
  <si>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</si>
  <si>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</si>
  <si>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</si>
  <si>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</si>
  <si>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</si>
  <si>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</si>
  <si>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</si>
  <si>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</si>
  <si>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</si>
  <si>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</si>
  <si>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</si>
  <si>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</si>
  <si>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</si>
  <si>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</si>
  <si>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</si>
  <si>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</si>
  <si>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</si>
  <si>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</si>
  <si>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</si>
  <si>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</si>
  <si>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</si>
  <si>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</si>
  <si>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</si>
  <si>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</si>
  <si>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</si>
  <si>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</si>
  <si>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</si>
  <si>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</si>
  <si>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</si>
  <si>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</si>
  <si>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</si>
  <si>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</si>
  <si>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</si>
  <si>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</si>
  <si>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</si>
  <si>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</si>
  <si>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</si>
  <si>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</si>
  <si>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</si>
  <si>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</si>
  <si>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</si>
  <si>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</si>
  <si>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</si>
  <si>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</si>
  <si>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</si>
  <si>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</si>
  <si>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</si>
  <si>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</si>
  <si>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</si>
  <si>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</si>
  <si>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</si>
  <si>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</si>
  <si>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</si>
  <si>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</si>
  <si>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</si>
  <si>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</si>
  <si>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</si>
  <si>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</si>
  <si>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</si>
  <si>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</si>
  <si>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</si>
  <si>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</si>
  <si>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</si>
  <si>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</si>
  <si>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</si>
  <si>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</si>
  <si>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</si>
  <si>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</si>
  <si>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</si>
  <si>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</si>
  <si>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</si>
  <si>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</si>
  <si>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</si>
  <si>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</si>
  <si>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</si>
  <si>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</si>
  <si>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</si>
  <si>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</si>
  <si>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</si>
  <si>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</si>
  <si>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</si>
  <si>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</si>
  <si>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</si>
  <si>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</si>
  <si>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</si>
  <si>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</si>
  <si>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</si>
  <si>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</si>
  <si>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</si>
  <si>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</si>
  <si>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</si>
  <si>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</si>
  <si>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</si>
  <si>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</si>
  <si>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</si>
  <si>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</si>
  <si>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</si>
  <si>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</si>
  <si>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</si>
  <si>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</si>
  <si>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</si>
  <si>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</si>
  <si>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</si>
  <si>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</si>
  <si>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</si>
  <si>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</si>
  <si>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</si>
  <si>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</si>
  <si>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</si>
  <si>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</si>
  <si>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</si>
  <si>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</si>
  <si>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</si>
  <si>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</si>
  <si>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</si>
  <si>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</si>
  <si>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</si>
  <si>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</si>
  <si>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</si>
  <si>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</si>
  <si>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</si>
  <si>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</si>
  <si>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</si>
  <si>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</si>
  <si>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</si>
  <si>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</si>
  <si>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</si>
  <si>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</si>
  <si>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</si>
  <si>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</si>
  <si>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</si>
  <si>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</si>
  <si>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</si>
  <si>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</si>
  <si>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</si>
  <si>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</si>
  <si>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</si>
  <si>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</si>
  <si>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</si>
  <si>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</si>
  <si>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</si>
  <si>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</si>
  <si>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</si>
  <si>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</si>
  <si>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</si>
  <si>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</si>
  <si>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</si>
  <si>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</si>
  <si>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</si>
  <si>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</si>
  <si>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</si>
  <si>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</si>
  <si>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</si>
  <si>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</si>
  <si>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</si>
  <si>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</si>
  <si>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</si>
  <si>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</si>
  <si>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</si>
  <si>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</si>
  <si>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</si>
  <si>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</si>
  <si>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</si>
  <si>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</si>
  <si>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</si>
  <si>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</si>
  <si>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</si>
  <si>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</si>
  <si>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</si>
  <si>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</si>
  <si>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</si>
  <si>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</si>
  <si>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</si>
  <si>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</si>
  <si>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</si>
  <si>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</si>
  <si>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</si>
  <si>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</si>
  <si>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</si>
  <si>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</si>
  <si>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</si>
  <si>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</si>
  <si>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</si>
  <si>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</si>
  <si>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</si>
  <si>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</si>
  <si>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</si>
  <si>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</si>
  <si>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</si>
  <si>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</si>
  <si>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</si>
  <si>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</si>
  <si>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</si>
  <si>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</si>
  <si>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</si>
  <si>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</si>
  <si>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</si>
  <si>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</si>
  <si>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</si>
  <si>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</si>
  <si>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</si>
  <si>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</si>
  <si>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</si>
  <si>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</si>
  <si>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</si>
  <si>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</si>
  <si>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</si>
  <si>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</si>
  <si>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</si>
  <si>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</si>
  <si>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</si>
  <si>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</si>
  <si>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</si>
  <si>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</si>
  <si>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</si>
  <si>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</si>
  <si>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</si>
  <si>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</si>
  <si>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</si>
  <si>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</si>
  <si>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</si>
  <si>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</si>
  <si>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</si>
  <si>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</si>
  <si>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</si>
  <si>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</si>
  <si>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</si>
  <si>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</si>
  <si>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</si>
  <si>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</si>
  <si>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</si>
  <si>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</si>
  <si>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</si>
  <si>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</si>
  <si>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</si>
  <si>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</si>
  <si>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</si>
  <si>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</si>
  <si>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</si>
  <si>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</si>
  <si>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</si>
  <si>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</si>
  <si>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</si>
  <si>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</si>
  <si>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</si>
  <si>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</si>
  <si>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</si>
  <si>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</si>
  <si>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</si>
  <si>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</si>
  <si>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</si>
  <si>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</si>
  <si>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</si>
  <si>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</si>
  <si>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</si>
  <si>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</si>
  <si>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</si>
  <si>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</si>
  <si>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</si>
  <si>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</si>
  <si>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</si>
  <si>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</si>
  <si>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</si>
  <si>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</si>
  <si>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</si>
  <si>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</si>
  <si>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</si>
  <si>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</si>
  <si>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</si>
  <si>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</si>
  <si>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</si>
  <si>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</si>
  <si>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</si>
  <si>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</si>
  <si>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</si>
  <si>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</si>
  <si>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</si>
  <si>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</si>
  <si>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</si>
  <si>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</si>
  <si>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</si>
  <si>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</si>
  <si>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</si>
  <si>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</si>
  <si>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</si>
  <si>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</si>
  <si>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</si>
  <si>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</si>
  <si>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</si>
  <si>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</si>
  <si>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</si>
  <si>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</si>
  <si>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</si>
  <si>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</si>
  <si>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</si>
  <si>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</si>
  <si>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</si>
  <si>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</si>
  <si>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</si>
  <si>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</si>
  <si>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</si>
  <si>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</si>
  <si>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</si>
  <si>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</si>
  <si>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</si>
  <si>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</si>
  <si>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</si>
  <si>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</si>
  <si>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</si>
  <si>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</si>
  <si>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</si>
  <si>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</si>
  <si>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</si>
  <si>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</si>
  <si>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</si>
  <si>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</si>
  <si>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</si>
  <si>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</si>
  <si>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</si>
  <si>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</si>
  <si>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</si>
  <si>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</si>
  <si>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</si>
  <si>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</si>
  <si>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</si>
  <si>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</si>
  <si>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</si>
  <si>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</si>
  <si>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</si>
  <si>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</si>
  <si>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</si>
  <si>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</si>
  <si>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</si>
  <si>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</si>
  <si>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</si>
  <si>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</si>
  <si>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</si>
  <si>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</si>
  <si>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</si>
  <si>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</si>
  <si>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</si>
  <si>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</si>
  <si>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</si>
  <si>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</si>
  <si>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</si>
  <si>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</si>
  <si>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</si>
  <si>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</si>
  <si>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</si>
  <si>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</si>
  <si>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</si>
  <si>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</si>
  <si>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</si>
  <si>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</si>
  <si>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</si>
  <si>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</si>
  <si>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</si>
  <si>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</si>
  <si>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</si>
  <si>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</si>
  <si>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</si>
  <si>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</si>
  <si>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</si>
  <si>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</si>
  <si>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</si>
  <si>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</si>
  <si>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</si>
  <si>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</si>
  <si>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</si>
  <si>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</si>
  <si>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</si>
  <si>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</si>
  <si>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</si>
  <si>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</si>
  <si>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</si>
  <si>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</si>
  <si>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</si>
  <si>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</si>
  <si>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</si>
  <si>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</si>
  <si>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</si>
  <si>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</si>
  <si>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</si>
  <si>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</si>
  <si>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</si>
  <si>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</si>
  <si>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</si>
  <si>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</si>
  <si>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</si>
  <si>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</si>
  <si>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</si>
  <si>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</si>
  <si>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</si>
  <si>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</si>
  <si>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</si>
  <si>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</si>
  <si>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</si>
  <si>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</si>
  <si>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</si>
  <si>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</si>
  <si>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</si>
  <si>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</si>
  <si>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</si>
  <si>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</si>
  <si>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</si>
  <si>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</si>
  <si>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</si>
  <si>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</si>
  <si>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</si>
  <si>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</si>
  <si>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</si>
  <si>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</si>
  <si>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</si>
  <si>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</si>
  <si>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</si>
  <si>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</si>
  <si>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</si>
  <si>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</si>
  <si>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</si>
  <si>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</si>
  <si>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</si>
  <si>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</si>
  <si>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</si>
  <si>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</si>
  <si>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</si>
  <si>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</si>
  <si>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</si>
  <si>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</si>
  <si>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</si>
  <si>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</si>
  <si>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</si>
  <si>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</si>
  <si>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</si>
  <si>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</si>
  <si>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</si>
  <si>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</si>
  <si>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</si>
  <si>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</si>
  <si>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</si>
  <si>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</si>
  <si>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</si>
  <si>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</si>
  <si>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</si>
  <si>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</si>
  <si>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</si>
  <si>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</si>
  <si>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</si>
  <si>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</si>
  <si>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</si>
  <si>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</si>
  <si>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</si>
  <si>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</si>
  <si>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</si>
  <si>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</si>
  <si>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</si>
  <si>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</si>
  <si>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</si>
  <si>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</si>
  <si>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</si>
  <si>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</si>
  <si>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</si>
  <si>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</si>
  <si>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</si>
  <si>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</si>
  <si>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</si>
  <si>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</si>
  <si>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</si>
  <si>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</si>
  <si>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</si>
  <si>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</si>
  <si>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</si>
  <si>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</si>
  <si>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</si>
  <si>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</si>
  <si>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</si>
  <si>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</si>
  <si>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</si>
  <si>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</si>
  <si>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</si>
  <si>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</si>
  <si>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</si>
  <si>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</si>
  <si>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</si>
  <si>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</si>
  <si>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</si>
  <si>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</si>
  <si>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</si>
  <si>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</si>
  <si>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</si>
  <si>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</si>
  <si>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</si>
  <si>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</si>
  <si>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</si>
  <si>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</si>
  <si>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</si>
  <si>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</si>
  <si>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</si>
  <si>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</si>
  <si>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</si>
  <si>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</si>
  <si>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</si>
  <si>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</si>
  <si>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</si>
  <si>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</si>
  <si>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</si>
  <si>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</si>
  <si>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</si>
  <si>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</si>
  <si>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</si>
  <si>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</si>
  <si>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</si>
  <si>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</si>
  <si>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</si>
  <si>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</si>
  <si>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</si>
  <si>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</si>
  <si>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</si>
  <si>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</si>
  <si>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</si>
  <si>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</si>
  <si>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</si>
  <si>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</si>
  <si>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</si>
  <si>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</si>
  <si>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</si>
  <si>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</si>
  <si>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</si>
  <si>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</si>
  <si>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</si>
  <si>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</si>
  <si>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</si>
  <si>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</si>
  <si>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</si>
  <si>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</si>
  <si>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</si>
  <si>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</si>
  <si>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</si>
  <si>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</si>
  <si>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</si>
  <si>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</si>
  <si>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</si>
  <si>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</si>
  <si>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</si>
  <si>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</si>
  <si>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</si>
  <si>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</si>
  <si>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</si>
  <si>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</si>
  <si>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</si>
  <si>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</si>
  <si>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</si>
  <si>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</si>
  <si>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</si>
  <si>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</si>
  <si>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</si>
  <si>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</si>
  <si>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</si>
  <si>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</si>
  <si>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</si>
  <si>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</si>
  <si>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</si>
  <si>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</si>
  <si>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</si>
  <si>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</si>
  <si>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</si>
  <si>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</si>
  <si>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</si>
  <si>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</si>
  <si>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</si>
  <si>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</si>
  <si>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</si>
  <si>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</si>
  <si>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</si>
  <si>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</si>
  <si>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</si>
  <si>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</si>
  <si>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</si>
  <si>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</si>
  <si>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</si>
  <si>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</si>
  <si>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</si>
  <si>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</si>
  <si>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</si>
  <si>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</si>
  <si>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</si>
  <si>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</si>
  <si>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</si>
  <si>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</si>
  <si>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</si>
  <si>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</si>
  <si>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</si>
  <si>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</si>
  <si>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</si>
  <si>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</si>
  <si>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</si>
  <si>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</si>
  <si>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</si>
  <si>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</si>
  <si>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</si>
  <si>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</si>
  <si>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</si>
  <si>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</si>
  <si>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</si>
  <si>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</si>
  <si>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</si>
  <si>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</si>
  <si>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</si>
  <si>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</si>
  <si>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</si>
  <si>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</si>
  <si>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</si>
  <si>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</si>
  <si>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</si>
  <si>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</si>
  <si>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</si>
  <si>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</si>
  <si>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</si>
  <si>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</si>
  <si>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</si>
  <si>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</si>
  <si>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</si>
  <si>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</si>
  <si>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</si>
  <si>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</si>
  <si>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</si>
  <si>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</si>
  <si>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</si>
  <si>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</si>
  <si>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</si>
  <si>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</si>
  <si>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</si>
  <si>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</si>
  <si>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</si>
  <si>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</si>
  <si>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</si>
  <si>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</si>
  <si>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</si>
  <si>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</si>
  <si>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</si>
  <si>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</si>
  <si>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</si>
  <si>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</si>
  <si>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</si>
  <si>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</si>
  <si>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</si>
  <si>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</si>
  <si>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</si>
  <si>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</si>
  <si>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</si>
  <si>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</si>
  <si>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</si>
  <si>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</si>
  <si>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</si>
  <si>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</si>
  <si>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</si>
  <si>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</si>
  <si>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</si>
  <si>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</si>
  <si>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</si>
  <si>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</si>
  <si>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</si>
  <si>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</si>
  <si>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</si>
  <si>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</si>
  <si>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</si>
  <si>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</si>
  <si>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</si>
  <si>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</si>
  <si>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</si>
  <si>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</si>
  <si>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</si>
  <si>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</si>
  <si>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</si>
  <si>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</si>
  <si>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</si>
  <si>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</si>
  <si>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</si>
  <si>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</si>
  <si>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</si>
  <si>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</si>
  <si>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</si>
  <si>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</si>
  <si>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</si>
  <si>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</si>
  <si>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</si>
  <si>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</si>
  <si>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</si>
  <si>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</si>
  <si>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</si>
  <si>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</si>
  <si>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</si>
  <si>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</si>
  <si>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</si>
  <si>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</si>
  <si>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</si>
  <si>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</si>
  <si>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</si>
  <si>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</si>
  <si>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</si>
  <si>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</si>
  <si>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</si>
  <si>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</si>
  <si>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</si>
  <si>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</si>
  <si>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</si>
  <si>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</si>
  <si>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</si>
  <si>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</si>
  <si>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</si>
  <si>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</si>
  <si>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</si>
  <si>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</si>
  <si>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</si>
  <si>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</si>
  <si>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</si>
  <si>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</si>
  <si>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</si>
  <si>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</si>
  <si>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</si>
  <si>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</si>
  <si>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</si>
  <si>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</si>
  <si>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</si>
  <si>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</si>
  <si>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</si>
  <si>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</si>
  <si>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</si>
  <si>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</si>
  <si>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</si>
  <si>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</si>
  <si>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</si>
  <si>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</si>
  <si>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</si>
  <si>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</si>
  <si>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</si>
  <si>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</si>
  <si>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</si>
  <si>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</si>
  <si>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</si>
  <si>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</si>
  <si>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</si>
  <si>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</si>
  <si>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</si>
  <si>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</si>
  <si>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</si>
  <si>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</si>
  <si>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</si>
  <si>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</si>
  <si>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</si>
  <si>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</si>
  <si>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</si>
  <si>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</si>
  <si>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</si>
  <si>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</si>
  <si>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</si>
  <si>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</si>
  <si>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</si>
  <si>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</si>
  <si>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</si>
  <si>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</si>
  <si>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</si>
  <si>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</si>
  <si>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</si>
  <si>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</si>
  <si>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</si>
  <si>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</si>
  <si>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</si>
  <si>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</si>
  <si>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</si>
  <si>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</si>
  <si>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</si>
  <si>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</si>
  <si>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</si>
  <si>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</si>
  <si>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</si>
  <si>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</si>
  <si>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</si>
  <si>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</si>
  <si>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</si>
  <si>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</si>
  <si>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</si>
  <si>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</si>
  <si>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</si>
  <si>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</si>
  <si>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</si>
  <si>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</si>
  <si>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</si>
  <si>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</si>
  <si>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</si>
  <si>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</si>
  <si>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</si>
  <si>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</si>
  <si>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</si>
  <si>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</si>
  <si>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</si>
  <si>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</si>
  <si>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</si>
  <si>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</si>
  <si>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</si>
  <si>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</si>
  <si>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</si>
  <si>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</si>
  <si>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</si>
  <si>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</si>
  <si>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</si>
  <si>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</si>
  <si>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</si>
  <si>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</si>
  <si>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</si>
  <si>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</si>
  <si>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</si>
  <si>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</si>
  <si>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</si>
  <si>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</si>
  <si>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</si>
  <si>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</si>
  <si>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</si>
  <si>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</si>
  <si>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</si>
  <si>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</si>
  <si>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</si>
  <si>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</si>
  <si>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</si>
  <si>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</si>
  <si>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</si>
  <si>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</si>
  <si>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</si>
  <si>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</si>
  <si>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</si>
  <si>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</si>
  <si>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</si>
  <si>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</si>
  <si>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</si>
  <si>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</si>
  <si>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</si>
  <si>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</si>
  <si>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</si>
  <si>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</si>
  <si>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</si>
  <si>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</si>
  <si>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</si>
  <si>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</si>
  <si>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</si>
  <si>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</si>
  <si>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</si>
  <si>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</si>
  <si>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</si>
  <si>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</si>
  <si>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</si>
  <si>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</si>
  <si>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</si>
  <si>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</si>
  <si>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</si>
  <si>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</si>
  <si>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</si>
  <si>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</si>
  <si>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</si>
  <si>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</si>
  <si>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</si>
  <si>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</si>
  <si>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</si>
  <si>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</si>
  <si>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</si>
  <si>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</si>
  <si>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</si>
  <si>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</si>
  <si>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</si>
  <si>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</si>
  <si>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</si>
  <si>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</si>
  <si>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</si>
  <si>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</si>
  <si>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</si>
  <si>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</si>
  <si>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</si>
  <si>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</si>
  <si>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</si>
  <si>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</si>
  <si>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</si>
  <si>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</si>
  <si>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</si>
  <si>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</si>
  <si>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</si>
  <si>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</si>
  <si>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</si>
  <si>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</si>
  <si>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</si>
  <si>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</si>
  <si>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</si>
  <si>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</si>
  <si>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</si>
  <si>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</si>
  <si>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</si>
  <si>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</si>
  <si>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</si>
  <si>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</si>
  <si>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</si>
  <si>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</si>
  <si>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</si>
  <si>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</si>
  <si>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</si>
  <si>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</si>
  <si>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</si>
  <si>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</si>
  <si>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</si>
  <si>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</si>
  <si>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</si>
  <si>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</si>
  <si>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</si>
  <si>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</si>
  <si>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</si>
  <si>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</si>
  <si>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</si>
  <si>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</si>
  <si>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</si>
  <si>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</si>
  <si>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</si>
  <si>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</si>
  <si>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</si>
  <si>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</si>
  <si>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</si>
  <si>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</si>
  <si>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</si>
  <si>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</si>
  <si>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</si>
  <si>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</si>
  <si>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</si>
  <si>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</si>
  <si>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</si>
  <si>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</si>
  <si>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</si>
  <si>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</si>
  <si>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</si>
  <si>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</si>
  <si>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</si>
  <si>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</si>
  <si>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</si>
  <si>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</si>
  <si>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</si>
  <si>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</si>
  <si>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</si>
  <si>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</si>
  <si>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</si>
  <si>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</si>
  <si>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</si>
  <si>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</si>
  <si>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</si>
  <si>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</si>
  <si>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</si>
  <si>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</si>
  <si>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</si>
  <si>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</si>
  <si>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</si>
  <si>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</si>
  <si>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</si>
  <si>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</si>
  <si>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</si>
  <si>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</si>
  <si>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</si>
  <si>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</si>
  <si>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</si>
  <si>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</si>
  <si>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</si>
  <si>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</si>
  <si>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</si>
  <si>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</si>
  <si>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</si>
  <si>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</si>
  <si>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</si>
  <si>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</si>
  <si>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</si>
  <si>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</si>
  <si>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</si>
  <si>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</si>
  <si>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</si>
  <si>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</si>
  <si>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</si>
  <si>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</si>
  <si>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</si>
  <si>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</si>
  <si>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</si>
  <si>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</si>
  <si>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</si>
  <si>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</si>
  <si>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</si>
  <si>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</si>
  <si>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</si>
  <si>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</si>
  <si>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</si>
  <si>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</si>
  <si>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</si>
  <si>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</si>
  <si>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</si>
  <si>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</si>
  <si>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</si>
  <si>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</si>
  <si>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</si>
  <si>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</si>
  <si>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</si>
  <si>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</si>
  <si>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</si>
  <si>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</si>
  <si>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</si>
  <si>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</si>
  <si>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</si>
  <si>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</si>
  <si>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</si>
  <si>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</si>
  <si>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</si>
  <si>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</si>
  <si>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</si>
  <si>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</si>
  <si>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</si>
  <si>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</si>
  <si>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</si>
  <si>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</si>
  <si>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</si>
  <si>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</si>
  <si>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</si>
  <si>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</si>
  <si>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</si>
  <si>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</si>
  <si>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</si>
  <si>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</si>
  <si>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</si>
  <si>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</si>
  <si>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</si>
  <si>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</si>
  <si>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</si>
  <si>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</si>
  <si>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</si>
  <si>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</si>
  <si>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</si>
  <si>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</si>
  <si>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</si>
  <si>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</si>
  <si>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</si>
  <si>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</si>
  <si>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</si>
  <si>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</si>
  <si>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</si>
  <si>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</si>
  <si>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</si>
  <si>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</si>
  <si>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</si>
  <si>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</si>
  <si>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</si>
  <si>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</si>
  <si>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</si>
  <si>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</si>
  <si>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</si>
  <si>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</si>
  <si>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</si>
  <si>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</si>
  <si>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</si>
  <si>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</si>
  <si>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</si>
  <si>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</si>
  <si>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</si>
  <si>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</si>
  <si>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</si>
  <si>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</si>
  <si>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</si>
  <si>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</si>
  <si>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</si>
  <si>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</si>
  <si>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</si>
  <si>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</si>
  <si>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</si>
  <si>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</si>
  <si>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</si>
  <si>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</si>
  <si>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</si>
  <si>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</si>
  <si>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</si>
  <si>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</si>
  <si>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</si>
  <si>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</si>
  <si>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</si>
  <si>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</si>
  <si>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</si>
  <si>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</si>
  <si>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</si>
  <si>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</si>
  <si>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</si>
  <si>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</si>
  <si>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</si>
  <si>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</si>
  <si>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</si>
  <si>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</si>
  <si>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</si>
  <si>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</si>
  <si>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</si>
  <si>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</si>
  <si>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</si>
  <si>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</si>
  <si>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</si>
  <si>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</si>
  <si>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</si>
  <si>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</si>
  <si>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</si>
  <si>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</si>
  <si>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</si>
  <si>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</si>
  <si>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</si>
  <si>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</si>
  <si>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</si>
  <si>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</si>
  <si>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</si>
  <si>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</si>
  <si>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</si>
  <si>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</si>
  <si>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</si>
  <si>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</si>
  <si>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</si>
  <si>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</si>
  <si>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</si>
  <si>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</si>
  <si>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</si>
  <si>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</si>
  <si>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</si>
  <si>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</si>
  <si>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</si>
  <si>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</si>
  <si>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</si>
  <si>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</si>
  <si>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</si>
  <si>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</si>
  <si>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</si>
  <si>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</si>
  <si>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</si>
  <si>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</si>
  <si>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</si>
  <si>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</si>
  <si>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</si>
  <si>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</si>
  <si>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</si>
  <si>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</si>
  <si>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</si>
  <si>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</si>
  <si>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</si>
  <si>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</si>
  <si>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</si>
  <si>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</si>
  <si>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</si>
  <si>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</si>
  <si>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</si>
  <si>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</si>
  <si>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</si>
  <si>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</si>
  <si>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</si>
  <si>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</si>
  <si>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</si>
  <si>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</si>
  <si>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</si>
  <si>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</si>
  <si>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</si>
  <si>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</si>
  <si>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</si>
  <si>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</si>
  <si>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</si>
  <si>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</si>
  <si>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</si>
  <si>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</si>
  <si>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</si>
  <si>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</si>
  <si>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</si>
  <si>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</si>
  <si>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</si>
  <si>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</si>
  <si>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</si>
  <si>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</si>
  <si>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</si>
  <si>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</si>
  <si>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</si>
  <si>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</si>
  <si>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</si>
  <si>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</si>
  <si>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</si>
  <si>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</si>
  <si>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</si>
  <si>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</si>
  <si>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</si>
  <si>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</si>
  <si>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</si>
  <si>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</si>
  <si>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</si>
  <si>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</si>
  <si>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</si>
  <si>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</si>
  <si>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</si>
  <si>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</si>
  <si>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</si>
  <si>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</si>
  <si>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</si>
  <si>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</si>
  <si>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</si>
  <si>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</si>
  <si>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</si>
  <si>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</si>
  <si>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</si>
  <si>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</si>
  <si>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</si>
  <si>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</si>
  <si>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</si>
  <si>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</si>
  <si>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</si>
  <si>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</si>
  <si>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</si>
  <si>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</si>
  <si>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</si>
  <si>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</si>
  <si>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</si>
  <si>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</si>
  <si>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</si>
  <si>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</si>
  <si>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</si>
  <si>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</si>
  <si>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</si>
  <si>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</si>
  <si>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</si>
  <si>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</si>
  <si>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</si>
  <si>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</si>
  <si>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</si>
  <si>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</si>
  <si>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</si>
  <si>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</si>
  <si>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</si>
  <si>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</si>
  <si>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</si>
  <si>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</si>
  <si>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</si>
  <si>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</si>
  <si>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</si>
  <si>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</si>
  <si>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</si>
  <si>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</si>
  <si>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</si>
  <si>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</si>
  <si>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</si>
  <si>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</si>
  <si>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</si>
  <si>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</si>
  <si>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</si>
  <si>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</si>
  <si>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</si>
  <si>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</si>
  <si>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</si>
  <si>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</si>
  <si>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</si>
  <si>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</si>
  <si>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</si>
  <si>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</si>
  <si>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</si>
  <si>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</si>
  <si>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</si>
  <si>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</si>
  <si>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</si>
  <si>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</si>
  <si>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</si>
  <si>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</si>
  <si>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</si>
  <si>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</si>
  <si>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</si>
  <si>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</si>
  <si>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</si>
  <si>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</si>
  <si>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</si>
  <si>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</si>
  <si>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</si>
  <si>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</si>
  <si>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</si>
  <si>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</si>
  <si>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</si>
  <si>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</si>
  <si>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</si>
  <si>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</si>
  <si>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</si>
  <si>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</si>
  <si>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</si>
  <si>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</si>
  <si>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</si>
  <si>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</si>
  <si>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</si>
  <si>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</si>
  <si>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</si>
  <si>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</si>
  <si>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</si>
  <si>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</si>
  <si>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</si>
  <si>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</si>
  <si>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</si>
  <si>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</si>
  <si>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</si>
  <si>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</si>
  <si>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</si>
  <si>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</si>
  <si>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</si>
  <si>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</si>
  <si>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</si>
  <si>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</si>
  <si>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</si>
  <si>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</si>
  <si>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</si>
  <si>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</si>
  <si>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</si>
  <si>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</si>
  <si>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</si>
  <si>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</si>
  <si>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</si>
  <si>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</si>
  <si>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</si>
  <si>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</si>
  <si>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</si>
  <si>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</si>
  <si>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</si>
  <si>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</si>
  <si>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</si>
  <si>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</si>
  <si>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</si>
  <si>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</si>
  <si>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</si>
  <si>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</si>
  <si>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</si>
  <si>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</si>
  <si>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</si>
  <si>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</si>
  <si>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</si>
  <si>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</si>
  <si>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</si>
  <si>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</si>
  <si>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</si>
  <si>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</si>
  <si>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</si>
  <si>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</si>
  <si>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</si>
  <si>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</si>
  <si>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</si>
  <si>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</si>
  <si>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</si>
  <si>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</si>
  <si>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</si>
  <si>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</si>
  <si>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</si>
  <si>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</si>
  <si>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</si>
  <si>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</si>
  <si>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</si>
  <si>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</si>
  <si>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</si>
  <si>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</si>
  <si>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</si>
  <si>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</si>
  <si>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</si>
  <si>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</si>
  <si>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</si>
  <si>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</si>
  <si>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</si>
  <si>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</si>
  <si>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</si>
  <si>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</si>
  <si>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</si>
  <si>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</si>
  <si>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</si>
  <si>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</si>
  <si>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</si>
  <si>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</si>
  <si>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</si>
  <si>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</si>
  <si>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</si>
  <si>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</si>
  <si>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</si>
  <si>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</si>
  <si>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</si>
  <si>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</si>
  <si>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</si>
  <si>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</si>
  <si>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</si>
  <si>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</si>
  <si>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</si>
  <si>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</si>
  <si>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</si>
  <si>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</si>
  <si>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</si>
  <si>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</si>
  <si>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</si>
  <si>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</si>
  <si>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</si>
  <si>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</si>
  <si>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</si>
  <si>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</si>
  <si>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</si>
  <si>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</si>
  <si>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</si>
  <si>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</si>
  <si>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</si>
  <si>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</si>
  <si>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</si>
  <si>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</si>
  <si>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</si>
  <si>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</si>
  <si>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</si>
  <si>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</si>
  <si>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</si>
  <si>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</si>
  <si>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</si>
  <si>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</si>
  <si>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</si>
  <si>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</si>
  <si>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</si>
  <si>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</si>
  <si>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</si>
  <si>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</si>
  <si>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</si>
  <si>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</si>
  <si>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</si>
  <si>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</si>
  <si>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</si>
  <si>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</si>
  <si>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</si>
  <si>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</si>
  <si>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</si>
  <si>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</si>
  <si>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</si>
  <si>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</si>
  <si>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</si>
  <si>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</si>
  <si>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</si>
  <si>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</si>
  <si>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</si>
  <si>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</si>
  <si>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</si>
  <si>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</si>
  <si>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</si>
  <si>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</si>
  <si>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</si>
  <si>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</si>
  <si>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</si>
  <si>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</si>
  <si>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</si>
  <si>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</si>
  <si>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</si>
  <si>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</si>
  <si>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</si>
  <si>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</si>
  <si>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</si>
  <si>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</si>
  <si>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</si>
  <si>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</si>
  <si>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</si>
  <si>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</si>
  <si>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</si>
  <si>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</si>
  <si>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</si>
  <si>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</si>
  <si>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</si>
  <si>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</si>
  <si>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</si>
  <si>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</si>
  <si>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</si>
  <si>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</si>
  <si>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</si>
  <si>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</si>
  <si>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</si>
  <si>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</si>
  <si>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</si>
  <si>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</si>
  <si>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</si>
  <si>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</si>
  <si>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</si>
  <si>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</si>
  <si>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</si>
  <si>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</si>
  <si>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</si>
  <si>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</si>
  <si>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</si>
  <si>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</si>
  <si>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</si>
  <si>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</si>
  <si>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</si>
  <si>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</si>
  <si>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</si>
  <si>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</si>
  <si>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</si>
  <si>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</si>
  <si>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</si>
  <si>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</si>
  <si>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</si>
  <si>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</si>
  <si>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</si>
  <si>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</si>
  <si>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</si>
  <si>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</si>
  <si>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</si>
  <si>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</si>
  <si>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</si>
  <si>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</si>
  <si>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</si>
  <si>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</si>
  <si>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</si>
  <si>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</si>
  <si>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</si>
  <si>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</si>
  <si>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</si>
  <si>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</si>
  <si>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</si>
  <si>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</si>
  <si>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</si>
  <si>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</si>
  <si>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</si>
  <si>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</si>
  <si>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</si>
  <si>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</si>
  <si>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</si>
  <si>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</si>
  <si>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</si>
  <si>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</si>
  <si>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</si>
  <si>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</si>
  <si>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</si>
  <si>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</si>
  <si>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</si>
  <si>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</si>
  <si>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</si>
  <si>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</si>
  <si>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</si>
  <si>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</si>
  <si>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</si>
  <si>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</si>
  <si>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</si>
  <si>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</si>
  <si>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</si>
  <si>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</si>
  <si>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</si>
  <si>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</si>
  <si>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</si>
  <si>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</si>
  <si>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</si>
  <si>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</si>
  <si>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</si>
  <si>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</si>
  <si>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</si>
  <si>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</si>
  <si>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</si>
  <si>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</si>
  <si>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</si>
  <si>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</si>
  <si>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</si>
  <si>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</si>
  <si>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</si>
  <si>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</si>
  <si>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</si>
  <si>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</si>
  <si>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</si>
  <si>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</si>
  <si>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</si>
  <si>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</si>
  <si>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</si>
  <si>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</si>
  <si>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</si>
  <si>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</si>
  <si>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</si>
  <si>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</si>
  <si>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</si>
  <si>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</si>
  <si>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</si>
  <si>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</si>
  <si>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</si>
  <si>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</si>
  <si>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</si>
  <si>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</si>
  <si>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</si>
  <si>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</si>
  <si>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</si>
  <si>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</si>
  <si>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</si>
  <si>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</si>
  <si>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</si>
  <si>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</si>
  <si>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</si>
  <si>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</si>
  <si>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</si>
  <si>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</si>
  <si>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</si>
  <si>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</si>
  <si>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</si>
  <si>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</si>
  <si>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</si>
  <si>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</si>
  <si>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</si>
  <si>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</si>
  <si>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</si>
  <si>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</si>
  <si>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</si>
  <si>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</si>
  <si>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</si>
  <si>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</si>
  <si>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</si>
  <si>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</si>
  <si>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</si>
  <si>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</si>
  <si>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</si>
  <si>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</si>
  <si>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</si>
  <si>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</si>
  <si>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</si>
  <si>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</si>
  <si>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</si>
  <si>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</si>
  <si>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</si>
  <si>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</si>
  <si>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</si>
  <si>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</si>
  <si>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</si>
  <si>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</si>
  <si>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</si>
  <si>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</si>
  <si>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</si>
  <si>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</si>
  <si>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</si>
  <si>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</si>
  <si>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</si>
  <si>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</si>
  <si>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</si>
  <si>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</si>
  <si>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</si>
  <si>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</si>
  <si>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</si>
  <si>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</si>
  <si>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</si>
  <si>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</si>
  <si>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</si>
  <si>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</si>
  <si>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</si>
  <si>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</si>
  <si>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</si>
  <si>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</si>
  <si>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</si>
  <si>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</si>
  <si>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</si>
  <si>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</si>
  <si>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</si>
  <si>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</si>
  <si>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</si>
  <si>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</si>
  <si>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</si>
  <si>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</si>
  <si>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</si>
  <si>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</si>
  <si>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</si>
  <si>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</si>
  <si>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</si>
  <si>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</si>
  <si>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</si>
  <si>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</si>
  <si>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</si>
  <si>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</si>
  <si>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</si>
  <si>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</si>
  <si>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</si>
  <si>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</si>
  <si>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</si>
  <si>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</si>
  <si>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</si>
  <si>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</si>
  <si>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</si>
  <si>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</si>
  <si>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</si>
  <si>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</si>
  <si>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</si>
  <si>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</si>
  <si>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</si>
  <si>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</si>
  <si>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</si>
  <si>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</si>
  <si>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</si>
  <si>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</si>
  <si>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</si>
  <si>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</si>
  <si>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</si>
  <si>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</si>
  <si>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</si>
  <si>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</si>
  <si>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</si>
  <si>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</si>
  <si>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</si>
  <si>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</si>
  <si>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</si>
  <si>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</si>
  <si>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</si>
  <si>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</si>
  <si>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</si>
  <si>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</si>
  <si>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</si>
  <si>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</si>
  <si>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</si>
  <si>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</si>
  <si>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</si>
  <si>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</si>
  <si>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</si>
  <si>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</si>
  <si>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</si>
  <si>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</si>
  <si>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</si>
  <si>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</si>
  <si>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</si>
  <si>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</si>
  <si>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</si>
  <si>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</si>
  <si>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</si>
  <si>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</si>
  <si>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</si>
  <si>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</si>
  <si>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</si>
  <si>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</si>
  <si>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</si>
  <si>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</si>
  <si>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</si>
  <si>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</si>
  <si>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</si>
  <si>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</si>
  <si>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</si>
  <si>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</si>
  <si>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</si>
  <si>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</si>
  <si>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</si>
  <si>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</si>
  <si>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</si>
  <si>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</si>
  <si>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</si>
  <si>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</si>
  <si>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</si>
  <si>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</si>
  <si>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</si>
  <si>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</si>
  <si>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</si>
  <si>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</si>
  <si>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</si>
  <si>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</si>
  <si>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</si>
  <si>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</si>
  <si>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</si>
  <si>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</si>
  <si>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</si>
  <si>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</si>
  <si>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</si>
  <si>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</si>
  <si>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</si>
  <si>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</si>
  <si>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</si>
  <si>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</si>
  <si>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</si>
  <si>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</si>
  <si>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</si>
  <si>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</si>
  <si>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</si>
  <si>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</si>
  <si>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</si>
  <si>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</si>
  <si>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</si>
  <si>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</si>
  <si>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</si>
  <si>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</si>
  <si>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</si>
  <si>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</si>
  <si>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</si>
  <si>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</si>
  <si>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</si>
  <si>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</si>
  <si>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</si>
  <si>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</si>
  <si>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</si>
  <si>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</si>
  <si>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</si>
  <si>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</si>
  <si>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</si>
  <si>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</si>
  <si>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</si>
  <si>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</si>
  <si>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</si>
  <si>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</si>
  <si>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</si>
  <si>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</si>
  <si>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</si>
  <si>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</si>
  <si>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</si>
  <si>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</si>
  <si>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</si>
  <si>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</si>
  <si>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</si>
  <si>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</si>
  <si>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</si>
  <si>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</si>
  <si>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</si>
  <si>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</si>
  <si>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</si>
  <si>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</si>
  <si>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</si>
  <si>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</si>
  <si>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</si>
  <si>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</si>
  <si>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</si>
  <si>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</si>
  <si>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</si>
  <si>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</si>
  <si>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</si>
  <si>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</si>
  <si>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</si>
  <si>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</si>
  <si>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</si>
  <si>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</si>
  <si>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</si>
  <si>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</si>
  <si>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</si>
  <si>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</si>
  <si>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</si>
  <si>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</si>
  <si>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</si>
  <si>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</si>
  <si>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</si>
  <si>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</si>
  <si>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</si>
  <si>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</si>
  <si>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</si>
  <si>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</si>
  <si>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</si>
  <si>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</si>
  <si>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</si>
  <si>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</si>
  <si>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</si>
  <si>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</si>
  <si>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</si>
  <si>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</si>
  <si>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</si>
  <si>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</si>
  <si>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</si>
  <si>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</si>
  <si>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</si>
  <si>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</si>
  <si>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</si>
  <si>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</si>
  <si>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</si>
  <si>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</si>
  <si>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</si>
  <si>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</si>
  <si>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</si>
  <si>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</si>
  <si>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</si>
  <si>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</si>
  <si>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</si>
  <si>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</si>
  <si>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</si>
  <si>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</si>
  <si>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</si>
  <si>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</si>
  <si>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</si>
  <si>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</si>
  <si>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</si>
  <si>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</si>
  <si>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</si>
  <si>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</si>
  <si>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</si>
  <si>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</si>
  <si>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</si>
  <si>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</si>
  <si>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</si>
  <si>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</si>
  <si>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</si>
  <si>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</si>
  <si>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</si>
  <si>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</si>
  <si>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</si>
  <si>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</si>
  <si>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</si>
  <si>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</si>
  <si>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</si>
  <si>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</si>
  <si>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</si>
  <si>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</si>
  <si>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</si>
  <si>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</si>
  <si>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</si>
  <si>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</si>
  <si>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</si>
  <si>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</si>
  <si>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</si>
  <si>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</si>
  <si>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</si>
  <si>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</si>
  <si>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</si>
  <si>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</si>
  <si>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</si>
  <si>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</si>
  <si>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</si>
  <si>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</si>
  <si>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</si>
  <si>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</si>
  <si>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</si>
  <si>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</si>
  <si>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</si>
  <si>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</si>
  <si>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</si>
  <si>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</si>
  <si>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</si>
  <si>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</si>
  <si>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</si>
  <si>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</si>
  <si>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</si>
  <si>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</si>
  <si>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</si>
  <si>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</si>
  <si>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</si>
  <si>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</si>
  <si>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</si>
  <si>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</si>
  <si>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</si>
  <si>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</si>
  <si>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</si>
  <si>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</si>
  <si>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</si>
  <si>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</si>
  <si>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</si>
  <si>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</si>
  <si>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</si>
  <si>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</si>
  <si>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</si>
  <si>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</si>
  <si>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</si>
  <si>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</si>
  <si>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</si>
  <si>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</si>
  <si>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</si>
  <si>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</si>
  <si>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</si>
  <si>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</si>
  <si>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</si>
  <si>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</si>
  <si>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</si>
  <si>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</si>
  <si>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</si>
  <si>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</si>
  <si>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</si>
  <si>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</si>
  <si>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</si>
  <si>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</si>
  <si>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</si>
  <si>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</si>
  <si>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</si>
  <si>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</si>
  <si>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</si>
  <si>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</si>
  <si>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</si>
  <si>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</si>
  <si>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</si>
  <si>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</si>
  <si>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</si>
  <si>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</si>
  <si>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</si>
  <si>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</si>
  <si>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</si>
  <si>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</si>
  <si>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</si>
  <si>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</si>
  <si>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</si>
  <si>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</si>
  <si>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</si>
  <si>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</si>
  <si>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</si>
  <si>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</si>
  <si>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</si>
  <si>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</si>
  <si>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</si>
  <si>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</si>
  <si>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</si>
  <si>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</si>
  <si>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</si>
  <si>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</si>
  <si>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</si>
  <si>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</si>
  <si>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</si>
  <si>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</si>
  <si>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</si>
  <si>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</si>
  <si>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</si>
  <si>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</si>
  <si>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</si>
  <si>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</si>
  <si>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</si>
  <si>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</si>
  <si>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</si>
  <si>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</si>
  <si>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</si>
  <si>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</si>
  <si>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</si>
  <si>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</si>
  <si>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</si>
  <si>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</si>
  <si>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</si>
  <si>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</si>
  <si>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</si>
  <si>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</si>
  <si>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</si>
  <si>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</si>
  <si>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</si>
  <si>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</si>
  <si>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</si>
  <si>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</si>
  <si>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</si>
  <si>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</si>
  <si>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</si>
  <si>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</si>
  <si>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</si>
  <si>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</si>
  <si>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</si>
  <si>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</si>
  <si>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</si>
  <si>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</si>
  <si>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</si>
  <si>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</si>
  <si>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</si>
  <si>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</si>
  <si>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</si>
  <si>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</si>
  <si>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</si>
  <si>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</si>
  <si>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</si>
  <si>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</si>
  <si>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</si>
  <si>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</si>
  <si>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</si>
  <si>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</si>
  <si>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</si>
  <si>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</si>
  <si>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</si>
  <si>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</si>
  <si>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</si>
  <si>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</si>
  <si>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</si>
  <si>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</si>
  <si>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</si>
  <si>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</si>
  <si>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</si>
  <si>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</si>
  <si>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</si>
  <si>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</si>
  <si>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</si>
  <si>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</si>
  <si>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</si>
  <si>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</si>
  <si>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</si>
  <si>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</si>
  <si>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</si>
  <si>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</si>
  <si>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</si>
  <si>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</si>
  <si>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</si>
  <si>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</si>
  <si>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</si>
  <si>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</si>
  <si>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</si>
  <si>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</si>
  <si>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</si>
  <si>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</si>
  <si>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</si>
  <si>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</si>
  <si>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</si>
  <si>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</si>
  <si>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</si>
  <si>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</si>
  <si>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</si>
  <si>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</si>
  <si>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</si>
  <si>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</si>
  <si>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</si>
  <si>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</si>
  <si>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</si>
  <si>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</si>
  <si>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</si>
  <si>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</si>
  <si>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</si>
  <si>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</si>
  <si>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</si>
  <si>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</si>
  <si>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</si>
  <si>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</si>
  <si>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</si>
  <si>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</si>
  <si>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</si>
  <si>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</si>
  <si>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</si>
  <si>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</si>
  <si>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</si>
  <si>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</si>
  <si>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</si>
  <si>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</si>
  <si>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</si>
  <si>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</si>
  <si>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</si>
  <si>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</si>
  <si>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</si>
  <si>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</si>
  <si>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</si>
  <si>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</si>
  <si>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</si>
  <si>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</si>
  <si>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</si>
  <si>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</si>
  <si>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</si>
  <si>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</si>
  <si>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</si>
  <si>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</si>
  <si>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</si>
  <si>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</si>
  <si>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</si>
  <si>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</si>
  <si>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</si>
  <si>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</si>
  <si>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</si>
  <si>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</si>
  <si>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</si>
  <si>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</si>
  <si>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</si>
  <si>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</si>
  <si>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</si>
  <si>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</si>
  <si>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</si>
  <si>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</si>
  <si>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</si>
  <si>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</si>
  <si>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</si>
  <si>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</si>
  <si>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</si>
  <si>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</si>
  <si>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</si>
  <si>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</si>
  <si>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</si>
  <si>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</si>
  <si>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</si>
  <si>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</si>
  <si>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</si>
  <si>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</si>
  <si>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</si>
  <si>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</si>
  <si>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</si>
  <si>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</si>
  <si>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</si>
  <si>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</si>
  <si>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</si>
  <si>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</si>
  <si>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</si>
  <si>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</si>
  <si>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</si>
  <si>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</si>
  <si>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</si>
  <si>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</si>
  <si>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</si>
  <si>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</si>
  <si>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</si>
  <si>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</si>
  <si>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</si>
  <si>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</si>
  <si>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</si>
  <si>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</si>
  <si>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</si>
  <si>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</si>
  <si>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</si>
  <si>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</si>
  <si>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</si>
  <si>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</si>
  <si>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</si>
  <si>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</si>
  <si>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</si>
  <si>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</si>
  <si>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</si>
  <si>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</si>
  <si>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</si>
  <si>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</si>
  <si>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</si>
  <si>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</si>
  <si>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</si>
  <si>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</si>
  <si>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</si>
  <si>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</si>
  <si>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</si>
  <si>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</si>
  <si>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</si>
  <si>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</si>
  <si>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</si>
  <si>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</si>
  <si>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</si>
  <si>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</si>
  <si>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</si>
  <si>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</si>
  <si>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</si>
  <si>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</si>
  <si>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</si>
  <si>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</si>
  <si>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</si>
  <si>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</si>
  <si>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</si>
  <si>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</si>
  <si>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</si>
  <si>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</si>
  <si>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</si>
  <si>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</si>
  <si>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</si>
  <si>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</si>
  <si>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</si>
  <si>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</si>
  <si>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</si>
  <si>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</si>
  <si>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</si>
  <si>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</si>
  <si>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</si>
  <si>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</si>
  <si>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</si>
  <si>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</si>
  <si>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</si>
  <si>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</si>
  <si>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</si>
  <si>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</si>
  <si>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</si>
  <si>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</si>
  <si>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</si>
  <si>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</si>
  <si>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</si>
  <si>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</si>
  <si>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</si>
  <si>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</si>
  <si>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</si>
  <si>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</si>
  <si>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</si>
  <si>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</si>
  <si>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</si>
  <si>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</si>
  <si>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</si>
  <si>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</si>
  <si>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</si>
  <si>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</si>
  <si>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</si>
  <si>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</si>
  <si>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</si>
  <si>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</si>
  <si>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</si>
  <si>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</si>
  <si>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</si>
  <si>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</si>
  <si>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</si>
  <si>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</si>
  <si>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</si>
  <si>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</si>
  <si>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</si>
  <si>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</si>
  <si>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</si>
  <si>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</si>
  <si>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</si>
  <si>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</si>
  <si>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</si>
  <si>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</si>
  <si>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</si>
  <si>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</si>
  <si>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</si>
  <si>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</si>
  <si>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</si>
  <si>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</si>
  <si>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</si>
  <si>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</si>
  <si>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</si>
  <si>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</si>
  <si>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</si>
  <si>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</si>
  <si>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</si>
  <si>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</si>
  <si>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</si>
  <si>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</si>
  <si>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</si>
  <si>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</si>
  <si>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</si>
  <si>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</si>
  <si>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</si>
  <si>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</si>
  <si>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</si>
  <si>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</si>
  <si>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</si>
  <si>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</si>
  <si>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</si>
  <si>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</si>
  <si>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</si>
  <si>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</si>
  <si>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</si>
  <si>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</si>
  <si>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</si>
  <si>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</si>
  <si>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</si>
  <si>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</si>
  <si>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</si>
  <si>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</si>
  <si>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</si>
  <si>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</si>
  <si>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</si>
  <si>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</si>
  <si>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</si>
  <si>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</si>
  <si>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</si>
  <si>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</si>
  <si>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</si>
  <si>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</si>
  <si>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</si>
  <si>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</si>
  <si>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</si>
  <si>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</si>
  <si>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</si>
  <si>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</si>
  <si>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</si>
  <si>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</si>
  <si>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</si>
  <si>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</si>
  <si>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</si>
  <si>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</si>
  <si>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</si>
  <si>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</si>
  <si>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</si>
  <si>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</si>
  <si>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</si>
  <si>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</si>
  <si>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</si>
  <si>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</si>
  <si>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</si>
  <si>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</si>
  <si>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</si>
  <si>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</si>
  <si>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</si>
  <si>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</si>
  <si>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</si>
  <si>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</si>
  <si>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</si>
  <si>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</si>
  <si>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</si>
  <si>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</si>
  <si>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</si>
  <si>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</si>
  <si>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</si>
  <si>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</si>
  <si>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</si>
  <si>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</si>
  <si>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</si>
  <si>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</si>
  <si>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</si>
  <si>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</si>
  <si>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</si>
  <si>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</si>
  <si>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</si>
  <si>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</si>
  <si>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</si>
  <si>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</si>
  <si>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</si>
  <si>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</si>
  <si>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</si>
  <si>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</si>
  <si>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</si>
  <si>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</si>
  <si>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</si>
  <si>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</si>
  <si>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</si>
  <si>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</si>
  <si>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</si>
  <si>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</si>
  <si>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</si>
  <si>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</si>
  <si>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</si>
  <si>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</si>
  <si>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</si>
  <si>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</si>
  <si>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</si>
  <si>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</si>
  <si>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</si>
  <si>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</si>
  <si>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</si>
  <si>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</si>
  <si>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</si>
  <si>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</si>
  <si>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</si>
  <si>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</si>
  <si>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</si>
  <si>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</si>
  <si>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</si>
  <si>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</si>
  <si>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</si>
  <si>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</si>
  <si>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</si>
  <si>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</si>
  <si>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</si>
  <si>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</si>
  <si>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</si>
  <si>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</si>
  <si>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</si>
  <si>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</si>
  <si>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</si>
  <si>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</si>
  <si>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</si>
  <si>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</si>
  <si>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</si>
  <si>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</si>
  <si>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</si>
  <si>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</si>
  <si>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</si>
  <si>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</si>
  <si>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</si>
  <si>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</si>
  <si>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</si>
  <si>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</si>
  <si>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</si>
  <si>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</si>
  <si>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</si>
  <si>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</si>
  <si>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</si>
  <si>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</si>
  <si>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</si>
  <si>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</si>
  <si>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</si>
  <si>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</si>
  <si>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</si>
  <si>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</si>
  <si>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</si>
  <si>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</si>
  <si>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</si>
  <si>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</si>
  <si>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</si>
  <si>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</si>
  <si>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</si>
  <si>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</si>
  <si>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</si>
  <si>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</si>
  <si>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</si>
  <si>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</si>
  <si>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</si>
  <si>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</si>
  <si>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</si>
  <si>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</si>
  <si>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</si>
  <si>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</si>
  <si>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</si>
  <si>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</si>
  <si>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</si>
  <si>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</si>
  <si>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</si>
  <si>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</si>
  <si>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</si>
  <si>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</si>
  <si>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</si>
  <si>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</si>
  <si>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</si>
  <si>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</si>
  <si>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</si>
  <si>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</si>
  <si>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</si>
  <si>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</si>
  <si>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</si>
  <si>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</si>
  <si>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</si>
  <si>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</si>
  <si>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</si>
  <si>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</si>
  <si>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</si>
  <si>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</si>
  <si>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</si>
  <si>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</si>
  <si>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</si>
  <si>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</si>
  <si>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</si>
  <si>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</si>
  <si>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</si>
  <si>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</si>
  <si>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</si>
  <si>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</si>
  <si>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</si>
  <si>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</si>
  <si>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</si>
  <si>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</si>
  <si>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</si>
  <si>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</si>
  <si>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</si>
  <si>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</si>
  <si>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</si>
  <si>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</si>
  <si>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</si>
  <si>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</si>
  <si>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</si>
  <si>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</si>
  <si>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</si>
  <si>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</si>
  <si>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</si>
  <si>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</si>
  <si>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</si>
  <si>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</si>
  <si>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</si>
  <si>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</si>
  <si>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</si>
  <si>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</si>
  <si>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</si>
  <si>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</si>
  <si>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</si>
  <si>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</si>
  <si>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</si>
  <si>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</si>
  <si>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</si>
  <si>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</si>
  <si>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</si>
  <si>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</si>
  <si>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</si>
  <si>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</si>
  <si>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</si>
  <si>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</si>
  <si>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</si>
  <si>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</si>
  <si>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</si>
  <si>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</si>
  <si>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</si>
  <si>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</si>
  <si>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</si>
  <si>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</si>
  <si>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</si>
  <si>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</si>
  <si>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</si>
  <si>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</si>
  <si>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</si>
  <si>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</si>
  <si>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</si>
  <si>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</si>
  <si>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</si>
  <si>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</si>
  <si>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</si>
  <si>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</si>
  <si>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</si>
  <si>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</si>
  <si>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</si>
  <si>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</si>
  <si>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</si>
  <si>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</si>
  <si>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</si>
  <si>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</si>
  <si>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</si>
  <si>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</si>
  <si>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</si>
  <si>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</si>
  <si>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</si>
  <si>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</si>
  <si>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</si>
  <si>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</si>
  <si>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</si>
  <si>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</si>
  <si>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</si>
  <si>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</si>
  <si>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</si>
  <si>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</si>
  <si>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</si>
  <si>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</si>
  <si>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</si>
  <si>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</si>
  <si>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</si>
  <si>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</si>
  <si>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</si>
  <si>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</si>
  <si>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</si>
  <si>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</si>
  <si>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</si>
  <si>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</si>
  <si>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</si>
  <si>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</si>
  <si>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</si>
  <si>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</si>
  <si>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</si>
  <si>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</si>
  <si>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</si>
  <si>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</si>
  <si>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</si>
  <si>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</si>
  <si>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</si>
  <si>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</si>
  <si>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</si>
  <si>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</si>
  <si>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</si>
  <si>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</si>
  <si>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</si>
  <si>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</si>
  <si>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</si>
  <si>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</si>
  <si>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</si>
  <si>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</si>
  <si>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</si>
  <si>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</si>
  <si>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</si>
  <si>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</si>
  <si>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</si>
  <si>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</si>
  <si>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</si>
  <si>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</si>
  <si>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</si>
  <si>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</si>
  <si>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</si>
  <si>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</si>
  <si>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</si>
  <si>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</si>
  <si>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</si>
  <si>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</si>
  <si>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</si>
  <si>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</si>
  <si>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</si>
  <si>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</si>
  <si>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</si>
  <si>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</si>
  <si>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</si>
  <si>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</si>
  <si>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</si>
  <si>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</si>
  <si>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</si>
  <si>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</si>
  <si>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</si>
  <si>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</si>
  <si>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</si>
  <si>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</si>
  <si>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</si>
  <si>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</si>
  <si>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</si>
  <si>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</si>
  <si>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</si>
  <si>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</si>
  <si>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</si>
  <si>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</si>
  <si>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</si>
  <si>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</si>
  <si>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</si>
  <si>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</si>
  <si>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</si>
  <si>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</si>
  <si>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</si>
  <si>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</si>
  <si>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</si>
  <si>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</si>
  <si>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</si>
  <si>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</si>
  <si>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</si>
  <si>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</si>
  <si>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</si>
  <si>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</si>
  <si>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</si>
  <si>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</si>
  <si>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</si>
  <si>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</si>
  <si>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</si>
  <si>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</si>
  <si>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</si>
  <si>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</si>
  <si>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</si>
  <si>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</si>
  <si>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</si>
  <si>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</si>
  <si>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</si>
  <si>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</si>
  <si>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</si>
  <si>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</si>
  <si>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</si>
  <si>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</si>
  <si>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</si>
  <si>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</si>
  <si>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</si>
  <si>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</si>
  <si>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</si>
  <si>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</si>
  <si>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</si>
  <si>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</si>
  <si>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</si>
  <si>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</si>
  <si>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</si>
  <si>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</si>
  <si>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</si>
  <si>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</si>
  <si>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</si>
  <si>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</si>
  <si>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</si>
  <si>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</si>
  <si>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</si>
  <si>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</si>
  <si>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</si>
  <si>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</si>
  <si>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</si>
  <si>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</si>
  <si>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</si>
  <si>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</si>
  <si>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</si>
  <si>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</si>
  <si>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</si>
  <si>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</si>
  <si>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</si>
  <si>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</si>
  <si>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</si>
  <si>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</si>
  <si>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</si>
  <si>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</si>
  <si>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</si>
  <si>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</si>
  <si>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</si>
  <si>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</si>
  <si>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</si>
  <si>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</si>
  <si>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</si>
  <si>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</si>
  <si>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</si>
  <si>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</si>
  <si>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</si>
  <si>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</si>
  <si>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</si>
  <si>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</si>
  <si>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</si>
  <si>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</si>
  <si>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</si>
  <si>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</si>
  <si>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</si>
  <si>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</si>
  <si>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</si>
  <si>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</si>
  <si>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</si>
  <si>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</si>
  <si>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</si>
  <si>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</si>
  <si>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</si>
  <si>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</si>
  <si>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</si>
  <si>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</si>
  <si>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</si>
  <si>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</si>
  <si>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</si>
  <si>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</si>
  <si>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</si>
  <si>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</si>
  <si>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</si>
  <si>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</si>
  <si>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</si>
  <si>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</si>
  <si>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</si>
  <si>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</si>
  <si>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</si>
  <si>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</si>
  <si>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</si>
  <si>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</si>
  <si>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</si>
  <si>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</si>
  <si>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</si>
  <si>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</si>
  <si>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</si>
  <si>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</si>
  <si>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</si>
  <si>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</si>
  <si>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</si>
  <si>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</si>
  <si>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</si>
  <si>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</si>
  <si>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</si>
  <si>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</si>
  <si>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</si>
  <si>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</si>
  <si>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</si>
  <si>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</si>
  <si>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</si>
  <si>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</si>
  <si>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</si>
  <si>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</si>
  <si>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</si>
  <si>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</si>
  <si>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</si>
  <si>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</si>
  <si>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</si>
  <si>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</si>
  <si>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</si>
  <si>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</si>
  <si>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</si>
  <si>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</si>
  <si>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</si>
  <si>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</si>
  <si>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</si>
  <si>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</si>
  <si>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</si>
  <si>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</si>
  <si>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</si>
  <si>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</si>
  <si>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</si>
  <si>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</si>
  <si>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</si>
  <si>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</si>
  <si>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</si>
  <si>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</si>
  <si>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</si>
  <si>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</si>
  <si>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</si>
  <si>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</si>
  <si>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</si>
  <si>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</si>
  <si>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</si>
  <si>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</si>
  <si>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</si>
  <si>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</si>
  <si>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</si>
  <si>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</si>
  <si>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</si>
  <si>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</si>
  <si>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</si>
  <si>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</si>
  <si>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</si>
  <si>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</si>
  <si>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</si>
  <si>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</si>
  <si>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</si>
  <si>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</si>
  <si>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</si>
  <si>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</si>
  <si>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</si>
  <si>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</si>
  <si>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</si>
  <si>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</si>
  <si>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</si>
  <si>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</si>
  <si>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</si>
  <si>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</si>
  <si>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</si>
  <si>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</si>
  <si>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</si>
  <si>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</si>
  <si>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</si>
  <si>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</si>
  <si>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</si>
  <si>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</si>
  <si>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</si>
  <si>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</si>
  <si>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</si>
  <si>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</si>
  <si>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</si>
  <si>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</si>
  <si>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</si>
  <si>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</si>
  <si>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</si>
  <si>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</si>
  <si>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</si>
  <si>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</si>
  <si>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</si>
  <si>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</si>
  <si>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</si>
  <si>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</si>
  <si>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</si>
  <si>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</si>
  <si>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</si>
  <si>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</si>
  <si>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</si>
  <si>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</si>
  <si>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</si>
  <si>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</si>
  <si>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</si>
  <si>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</si>
  <si>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</si>
  <si>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</si>
  <si>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</si>
  <si>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</si>
  <si>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</si>
  <si>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</si>
  <si>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</si>
  <si>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</si>
  <si>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</si>
  <si>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</si>
  <si>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</si>
  <si>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</si>
  <si>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</si>
  <si>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</si>
  <si>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</si>
  <si>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</si>
  <si>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</si>
  <si>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</si>
  <si>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</si>
  <si>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</si>
  <si>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</si>
  <si>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</si>
  <si>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</si>
  <si>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</si>
  <si>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</si>
  <si>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</si>
  <si>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</si>
  <si>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</si>
  <si>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</si>
  <si>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</si>
  <si>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</si>
  <si>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</si>
  <si>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</si>
  <si>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</si>
  <si>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</si>
  <si>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</si>
  <si>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</si>
  <si>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</si>
  <si>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</si>
  <si>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</si>
  <si>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</si>
  <si>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</si>
  <si>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</si>
  <si>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</si>
  <si>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</si>
  <si>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</si>
  <si>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</si>
  <si>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</si>
  <si>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</si>
  <si>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</si>
  <si>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</si>
  <si>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</si>
  <si>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</si>
  <si>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</si>
  <si>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</si>
  <si>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</si>
  <si>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</si>
  <si>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</si>
  <si>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</si>
  <si>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</si>
  <si>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</si>
  <si>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</si>
  <si>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</si>
  <si>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</si>
  <si>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</si>
  <si>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</si>
  <si>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</si>
  <si>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</si>
  <si>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</si>
  <si>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</si>
  <si>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</si>
  <si>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</si>
  <si>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</si>
  <si>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</si>
  <si>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</si>
  <si>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</si>
  <si>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</si>
  <si>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</si>
  <si>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</si>
  <si>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</si>
  <si>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</si>
  <si>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</si>
  <si>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</si>
  <si>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</si>
  <si>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</si>
  <si>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</si>
  <si>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</si>
  <si>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</si>
  <si>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</si>
  <si>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</si>
  <si>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</si>
  <si>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</si>
  <si>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</si>
  <si>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</si>
  <si>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</si>
  <si>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</si>
  <si>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</si>
  <si>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</si>
  <si>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</si>
  <si>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</si>
  <si>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</si>
  <si>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</si>
  <si>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</si>
  <si>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</si>
  <si>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</si>
  <si>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</si>
  <si>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</si>
  <si>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</si>
  <si>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</si>
  <si>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</si>
  <si>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</si>
  <si>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</si>
  <si>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</si>
  <si>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</si>
  <si>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</si>
  <si>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</si>
  <si>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</si>
  <si>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</si>
  <si>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</si>
  <si>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</si>
  <si>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</si>
  <si>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</si>
  <si>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</si>
  <si>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</si>
  <si>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</si>
  <si>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</si>
  <si>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</si>
  <si>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</si>
  <si>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</si>
  <si>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</si>
  <si>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</si>
  <si>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</si>
  <si>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</si>
  <si>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</si>
  <si>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</si>
  <si>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</si>
  <si>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</si>
  <si>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</si>
  <si>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</si>
  <si>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</si>
  <si>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</si>
  <si>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</si>
  <si>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</si>
  <si>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</si>
  <si>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</si>
  <si>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</si>
  <si>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</si>
  <si>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</si>
  <si>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</si>
  <si>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</si>
  <si>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</si>
  <si>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</si>
  <si>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</si>
  <si>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</si>
  <si>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</si>
  <si>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</si>
  <si>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</si>
  <si>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</si>
  <si>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</si>
  <si>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</si>
  <si>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</si>
  <si>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</si>
  <si>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</si>
  <si>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</si>
  <si>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</si>
  <si>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</si>
  <si>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</si>
  <si>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</si>
  <si>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</si>
  <si>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</si>
  <si>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</si>
  <si>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</si>
  <si>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</si>
  <si>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</si>
  <si>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</si>
  <si>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</si>
  <si>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</si>
  <si>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</si>
  <si>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</si>
  <si>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</si>
  <si>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</si>
  <si>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</si>
  <si>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</si>
  <si>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</si>
  <si>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</si>
  <si>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</si>
  <si>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</si>
  <si>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</si>
  <si>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</si>
  <si>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</si>
  <si>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</si>
  <si>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</si>
  <si>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</si>
  <si>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</si>
  <si>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</si>
  <si>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</si>
  <si>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</si>
  <si>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</si>
  <si>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</si>
  <si>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</si>
  <si>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</si>
  <si>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</si>
  <si>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</si>
  <si>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</si>
  <si>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</si>
  <si>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</si>
  <si>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</si>
  <si>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</si>
  <si>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</si>
  <si>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</si>
  <si>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</si>
  <si>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</si>
  <si>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</si>
  <si>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</si>
  <si>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</si>
  <si>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</si>
  <si>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</si>
  <si>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</si>
  <si>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</si>
  <si>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</si>
  <si>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</si>
  <si>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</si>
  <si>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</si>
  <si>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</si>
  <si>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</si>
  <si>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</si>
  <si>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</si>
  <si>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</si>
  <si>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</si>
  <si>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</si>
  <si>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</si>
  <si>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</si>
  <si>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</si>
  <si>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</si>
  <si>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</si>
  <si>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</si>
  <si>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</si>
  <si>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</si>
  <si>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</si>
  <si>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</si>
  <si>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</si>
  <si>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</si>
  <si>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</si>
  <si>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</si>
  <si>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</si>
  <si>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</si>
  <si>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</si>
  <si>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</si>
  <si>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</si>
  <si>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</si>
  <si>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</si>
  <si>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</si>
  <si>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</si>
  <si>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</si>
  <si>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</si>
  <si>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</si>
  <si>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</si>
  <si>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</si>
  <si>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</si>
  <si>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</si>
  <si>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</si>
  <si>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</si>
  <si>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</si>
  <si>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</si>
  <si>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</si>
  <si>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</si>
  <si>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</si>
  <si>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</si>
  <si>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</si>
  <si>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</si>
  <si>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</si>
  <si>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</si>
  <si>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</si>
  <si>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</si>
  <si>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</si>
  <si>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</si>
  <si>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</si>
  <si>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</si>
  <si>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</si>
  <si>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</si>
  <si>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</si>
  <si>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</si>
  <si>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</si>
  <si>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</si>
  <si>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</si>
  <si>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</si>
  <si>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</si>
  <si>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</si>
  <si>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</si>
  <si>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</si>
  <si>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</si>
  <si>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</si>
  <si>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</si>
  <si>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</si>
  <si>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</si>
  <si>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</si>
  <si>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</si>
  <si>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</si>
  <si>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</si>
  <si>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</si>
  <si>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</si>
  <si>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</si>
  <si>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</si>
  <si>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</si>
  <si>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</si>
  <si>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</si>
  <si>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</si>
  <si>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</si>
  <si>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</si>
  <si>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</si>
  <si>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</si>
  <si>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</si>
  <si>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</si>
  <si>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</si>
  <si>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</si>
  <si>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</si>
  <si>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</si>
  <si>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</si>
  <si>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</si>
  <si>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</si>
  <si>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</si>
  <si>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</si>
  <si>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</si>
  <si>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</si>
  <si>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</si>
  <si>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</si>
  <si>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</si>
  <si>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</si>
  <si>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</si>
  <si>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</si>
  <si>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</si>
  <si>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</si>
  <si>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</si>
  <si>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</si>
  <si>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</si>
  <si>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</si>
  <si>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</si>
  <si>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</si>
  <si>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</si>
  <si>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</si>
  <si>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</si>
  <si>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</si>
  <si>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</si>
  <si>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</si>
  <si>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</si>
  <si>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</si>
  <si>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</si>
  <si>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</si>
  <si>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</si>
  <si>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</si>
  <si>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</si>
  <si>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</si>
  <si>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</si>
  <si>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</si>
  <si>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</si>
  <si>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</si>
  <si>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</si>
  <si>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</si>
  <si>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</si>
  <si>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</si>
  <si>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</si>
  <si>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</si>
  <si>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</si>
  <si>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</si>
  <si>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</si>
  <si>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</si>
  <si>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</si>
  <si>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</si>
  <si>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</si>
  <si>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</si>
  <si>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</si>
  <si>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</si>
  <si>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</si>
  <si>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</si>
  <si>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</si>
  <si>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</si>
  <si>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</si>
  <si>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</si>
  <si>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</si>
  <si>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</si>
  <si>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</si>
  <si>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</si>
  <si>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</si>
  <si>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</si>
  <si>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</si>
  <si>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</si>
  <si>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</si>
  <si>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</si>
  <si>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</si>
  <si>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</si>
  <si>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</si>
  <si>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</si>
  <si>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</si>
  <si>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</si>
  <si>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</si>
  <si>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</si>
  <si>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</si>
  <si>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</si>
  <si>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</si>
  <si>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</si>
  <si>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</si>
  <si>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</si>
  <si>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</si>
  <si>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</si>
  <si>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</si>
  <si>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</si>
  <si>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</si>
  <si>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</si>
  <si>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</si>
  <si>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</si>
  <si>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</si>
  <si>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</si>
  <si>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</si>
  <si>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</si>
  <si>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</si>
  <si>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</si>
  <si>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</si>
  <si>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</si>
  <si>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</si>
  <si>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</si>
  <si>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</si>
  <si>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</si>
  <si>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</si>
  <si>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</si>
  <si>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</si>
  <si>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</si>
  <si>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</si>
  <si>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</si>
  <si>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</si>
  <si>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</si>
  <si>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</si>
  <si>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</si>
  <si>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</si>
  <si>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</si>
  <si>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</si>
  <si>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</si>
  <si>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</si>
  <si>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</si>
  <si>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</si>
  <si>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</si>
  <si>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</si>
  <si>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</si>
  <si>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</si>
  <si>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</si>
  <si>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</si>
  <si>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</si>
  <si>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</si>
  <si>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</si>
  <si>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</si>
  <si>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</si>
  <si>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</si>
  <si>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</si>
  <si>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</si>
  <si>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</si>
  <si>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</si>
  <si>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</si>
  <si>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</si>
  <si>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</si>
  <si>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</si>
  <si>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</si>
  <si>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</si>
  <si>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</si>
  <si>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</si>
  <si>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</si>
  <si>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</si>
  <si>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</si>
  <si>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</si>
  <si>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</si>
  <si>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</si>
  <si>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</si>
  <si>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</si>
  <si>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</si>
  <si>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</si>
  <si>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</si>
  <si>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</si>
  <si>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</si>
  <si>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</si>
  <si>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</si>
  <si>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</si>
  <si>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</si>
  <si>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</si>
  <si>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</si>
  <si>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</si>
  <si>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</si>
  <si>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</si>
  <si>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</si>
  <si>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</si>
  <si>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</si>
  <si>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</si>
  <si>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</si>
  <si>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</si>
  <si>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</si>
  <si>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</si>
  <si>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</si>
  <si>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</si>
  <si>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</si>
  <si>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</si>
  <si>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</si>
  <si>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</si>
  <si>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</si>
  <si>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</si>
  <si>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</si>
  <si>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</si>
  <si>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</si>
  <si>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</si>
  <si>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</si>
  <si>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</si>
  <si>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</si>
  <si>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</si>
  <si>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</si>
  <si>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</si>
  <si>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</si>
  <si>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</si>
  <si>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</si>
  <si>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</si>
  <si>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</si>
  <si>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</si>
  <si>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</si>
  <si>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</si>
  <si>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</si>
  <si>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</si>
  <si>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</si>
  <si>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</si>
  <si>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</si>
  <si>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</si>
  <si>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</si>
  <si>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</si>
  <si>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</si>
  <si>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</si>
  <si>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</si>
  <si>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</si>
  <si>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</si>
  <si>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</si>
  <si>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</si>
  <si>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</si>
  <si>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</si>
  <si>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</si>
  <si>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</si>
  <si>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</si>
  <si>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</si>
  <si>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</si>
  <si>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</si>
  <si>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</si>
  <si>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</si>
  <si>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</si>
  <si>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</si>
  <si>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</si>
  <si>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</si>
  <si>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</si>
  <si>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</si>
  <si>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</si>
  <si>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</si>
  <si>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</si>
  <si>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</si>
  <si>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</si>
  <si>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</si>
  <si>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</si>
  <si>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</si>
  <si>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</si>
  <si>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</si>
  <si>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</si>
  <si>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</si>
  <si>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</si>
  <si>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</si>
  <si>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</si>
  <si>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</si>
  <si>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</si>
  <si>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</si>
  <si>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</si>
  <si>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</si>
  <si>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</si>
  <si>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</si>
  <si>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</si>
  <si>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</si>
  <si>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</si>
  <si>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</si>
  <si>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</si>
  <si>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</si>
  <si>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</si>
  <si>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</si>
  <si>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</si>
  <si>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</si>
  <si>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</si>
  <si>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</si>
  <si>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</si>
  <si>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</si>
  <si>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</si>
  <si>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</si>
  <si>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</si>
  <si>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</si>
  <si>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</si>
  <si>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</si>
  <si>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</si>
  <si>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</si>
  <si>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</si>
  <si>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</si>
  <si>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</si>
  <si>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</si>
  <si>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</si>
  <si>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</si>
  <si>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</si>
  <si>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</si>
  <si>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</si>
  <si>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</si>
  <si>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</si>
  <si>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</si>
  <si>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</si>
  <si>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</si>
  <si>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</si>
  <si>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</si>
  <si>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</si>
  <si>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</si>
  <si>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</si>
  <si>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</si>
  <si>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</si>
  <si>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</si>
  <si>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</si>
  <si>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</si>
  <si>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</si>
  <si>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</si>
  <si>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</si>
  <si>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</si>
  <si>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</si>
  <si>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</si>
  <si>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</si>
  <si>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</si>
  <si>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</si>
  <si>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</si>
  <si>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</si>
  <si>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</si>
  <si>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</si>
  <si>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</si>
  <si>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</si>
  <si>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</si>
  <si>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</si>
  <si>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</si>
  <si>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</si>
  <si>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</si>
  <si>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</si>
  <si>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</si>
  <si>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</si>
  <si>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</si>
  <si>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</si>
  <si>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</si>
  <si>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</si>
  <si>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</si>
  <si>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</si>
  <si>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</si>
  <si>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</si>
  <si>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</si>
  <si>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</si>
  <si>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</si>
  <si>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</si>
  <si>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</si>
  <si>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</si>
  <si>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</si>
  <si>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</si>
  <si>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</si>
  <si>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</si>
  <si>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</si>
  <si>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</si>
  <si>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</si>
  <si>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</si>
  <si>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</si>
  <si>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</si>
  <si>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</si>
  <si>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</si>
  <si>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</si>
  <si>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</si>
  <si>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</si>
  <si>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</si>
  <si>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</si>
  <si>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</si>
  <si>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</si>
  <si>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</si>
  <si>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</si>
  <si>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</si>
  <si>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</si>
  <si>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</si>
  <si>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</si>
  <si>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</si>
  <si>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</si>
  <si>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</si>
  <si>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</si>
  <si>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</si>
  <si>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</si>
  <si>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</si>
  <si>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</si>
  <si>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</si>
  <si>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</si>
  <si>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</si>
  <si>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</si>
  <si>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</si>
  <si>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</si>
  <si>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</si>
  <si>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</si>
  <si>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</si>
  <si>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</si>
  <si>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</si>
  <si>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</si>
  <si>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</si>
  <si>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</si>
  <si>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</si>
  <si>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</si>
  <si>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</si>
  <si>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</si>
  <si>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</si>
  <si>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</si>
  <si>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</si>
  <si>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</si>
  <si>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</si>
  <si>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</si>
  <si>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</si>
  <si>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</si>
  <si>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</si>
  <si>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</si>
  <si>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</si>
  <si>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</si>
  <si>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</si>
  <si>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</si>
  <si>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</si>
  <si>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</si>
  <si>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</si>
  <si>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</si>
  <si>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</si>
  <si>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</si>
  <si>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</si>
  <si>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</si>
  <si>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</si>
  <si>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</si>
  <si>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</si>
  <si>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</si>
  <si>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</si>
  <si>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</si>
  <si>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</si>
  <si>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</si>
  <si>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</si>
  <si>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</si>
  <si>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</si>
  <si>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</si>
  <si>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</si>
  <si>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</si>
  <si>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</si>
  <si>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</si>
  <si>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</si>
  <si>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</si>
  <si>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</si>
  <si>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</si>
  <si>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</si>
  <si>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</si>
  <si>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</si>
  <si>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</si>
  <si>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</si>
  <si>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</si>
  <si>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</si>
  <si>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</si>
  <si>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</si>
  <si>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</si>
  <si>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</si>
  <si>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</si>
  <si>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</si>
  <si>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</si>
  <si>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</si>
  <si>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</si>
  <si>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</si>
  <si>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</si>
  <si>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</si>
  <si>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</si>
  <si>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</si>
  <si>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</si>
  <si>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</si>
  <si>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</si>
  <si>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</si>
  <si>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</si>
  <si>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</si>
  <si>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</si>
  <si>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</si>
  <si>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</si>
  <si>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</si>
  <si>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</si>
  <si>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</si>
  <si>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</si>
  <si>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</si>
  <si>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</si>
  <si>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</si>
  <si>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</si>
  <si>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</si>
  <si>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</si>
  <si>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</si>
  <si>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</si>
  <si>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</si>
  <si>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</si>
  <si>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</si>
  <si>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</si>
  <si>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</si>
  <si>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</si>
  <si>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</si>
  <si>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</si>
  <si>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</si>
  <si>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</si>
  <si>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</si>
  <si>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</si>
  <si>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</si>
  <si>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</si>
  <si>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</si>
  <si>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</si>
  <si>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</si>
  <si>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</si>
  <si>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</si>
  <si>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</si>
  <si>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</si>
  <si>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</si>
  <si>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</si>
  <si>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</si>
  <si>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</si>
  <si>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</si>
  <si>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</si>
  <si>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</si>
  <si>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</si>
  <si>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</si>
  <si>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</si>
  <si>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</si>
  <si>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</si>
  <si>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</si>
  <si>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</si>
  <si>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</si>
  <si>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</si>
  <si>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</si>
  <si>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</si>
  <si>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</si>
  <si>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</si>
  <si>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</si>
  <si>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</si>
  <si>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</si>
  <si>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</si>
  <si>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</si>
  <si>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</si>
  <si>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</si>
  <si>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</si>
  <si>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</si>
  <si>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</si>
  <si>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</si>
  <si>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</si>
  <si>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</si>
  <si>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</si>
  <si>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</si>
  <si>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</si>
  <si>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</si>
  <si>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</si>
  <si>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</si>
  <si>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</si>
  <si>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</si>
  <si>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</si>
  <si>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</si>
  <si>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</si>
  <si>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</si>
  <si>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</si>
  <si>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</si>
  <si>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</si>
  <si>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</si>
  <si>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</si>
  <si>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</si>
  <si>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</si>
  <si>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</si>
  <si>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</si>
  <si>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</si>
  <si>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</si>
  <si>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</si>
  <si>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</si>
  <si>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</si>
  <si>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</si>
  <si>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</si>
  <si>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</si>
  <si>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</si>
  <si>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</si>
  <si>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</si>
  <si>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</si>
  <si>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</si>
  <si>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</si>
  <si>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</si>
  <si>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</si>
  <si>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</si>
  <si>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</si>
  <si>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</si>
  <si>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</si>
  <si>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</si>
  <si>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</si>
  <si>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</si>
  <si>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</si>
  <si>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</si>
  <si>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</si>
  <si>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</si>
  <si>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</si>
  <si>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</si>
  <si>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</si>
  <si>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</si>
  <si>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</si>
  <si>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</si>
  <si>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</si>
  <si>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</si>
  <si>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</si>
  <si>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</si>
  <si>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</si>
  <si>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</si>
  <si>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</si>
  <si>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</si>
  <si>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</si>
  <si>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</si>
  <si>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</si>
  <si>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</si>
  <si>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</si>
  <si>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</si>
  <si>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</si>
  <si>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</si>
  <si>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</si>
  <si>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</si>
  <si>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</si>
  <si>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</si>
  <si>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</si>
  <si>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</si>
  <si>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</si>
  <si>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</si>
  <si>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</si>
  <si>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</si>
  <si>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</si>
  <si>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</si>
  <si>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</si>
  <si>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</si>
  <si>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</si>
  <si>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</si>
  <si>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</si>
  <si>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</si>
  <si>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</si>
  <si>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</si>
  <si>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</si>
  <si>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</si>
  <si>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</si>
  <si>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</si>
  <si>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</si>
  <si>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</si>
  <si>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</si>
  <si>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</si>
  <si>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</si>
  <si>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</si>
  <si>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</si>
  <si>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</si>
  <si>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</si>
  <si>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</si>
  <si>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</si>
  <si>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</si>
  <si>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</si>
  <si>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</si>
  <si>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</si>
  <si>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</si>
  <si>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</si>
  <si>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</si>
  <si>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</si>
  <si>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</si>
  <si>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</si>
  <si>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</si>
  <si>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</si>
  <si>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</si>
  <si>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</si>
  <si>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</si>
  <si>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</si>
  <si>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</si>
  <si>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</si>
  <si>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</si>
  <si>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</si>
  <si>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</si>
  <si>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</si>
  <si>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</si>
  <si>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</si>
  <si>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</si>
  <si>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</si>
  <si>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</si>
  <si>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</si>
  <si>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</si>
  <si>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</si>
  <si>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</si>
  <si>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</si>
  <si>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</si>
  <si>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</si>
  <si>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</si>
  <si>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</si>
  <si>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</si>
  <si>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</si>
  <si>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</si>
  <si>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</si>
  <si>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</si>
  <si>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</si>
  <si>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</si>
  <si>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</si>
  <si>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</si>
  <si>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</si>
  <si>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</si>
  <si>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</si>
  <si>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</si>
  <si>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</si>
  <si>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</si>
  <si>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</si>
  <si>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</si>
  <si>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</si>
  <si>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</si>
  <si>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</si>
  <si>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</si>
  <si>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</si>
  <si>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</si>
  <si>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</si>
  <si>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</si>
  <si>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</si>
  <si>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</si>
  <si>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</si>
  <si>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</si>
  <si>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</si>
  <si>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</si>
  <si>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</si>
  <si>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</si>
  <si>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</si>
  <si>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</si>
  <si>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</si>
  <si>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</si>
  <si>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</si>
  <si>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</si>
  <si>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</si>
  <si>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</si>
  <si>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</si>
  <si>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</si>
  <si>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</si>
  <si>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</si>
  <si>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</si>
  <si>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</si>
  <si>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</si>
  <si>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</si>
  <si>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</si>
  <si>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</si>
  <si>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</si>
  <si>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</si>
  <si>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</si>
  <si>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</si>
  <si>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</si>
  <si>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</si>
  <si>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</si>
  <si>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</si>
  <si>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</si>
  <si>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</si>
  <si>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</si>
  <si>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</si>
  <si>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</si>
  <si>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</si>
  <si>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</si>
  <si>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</si>
  <si>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</si>
  <si>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</si>
  <si>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</si>
  <si>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</si>
  <si>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</si>
  <si>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</si>
  <si>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</si>
  <si>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</si>
  <si>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</si>
  <si>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</si>
  <si>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</si>
  <si>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</si>
  <si>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</si>
  <si>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</si>
  <si>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</si>
  <si>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</si>
  <si>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</si>
  <si>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</si>
  <si>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</si>
  <si>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</si>
  <si>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</si>
  <si>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</si>
  <si>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</si>
  <si>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</si>
  <si>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</si>
  <si>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</si>
  <si>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</si>
  <si>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</si>
  <si>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</si>
  <si>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</si>
  <si>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</si>
  <si>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</si>
  <si>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</si>
  <si>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</si>
  <si>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</si>
  <si>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</si>
  <si>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</si>
  <si>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</si>
  <si>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</si>
  <si>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</si>
  <si>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</si>
  <si>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</si>
  <si>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</si>
  <si>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</si>
  <si>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</si>
  <si>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</si>
  <si>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</si>
  <si>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</si>
  <si>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</si>
  <si>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</si>
  <si>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</si>
  <si>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</si>
  <si>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</si>
  <si>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</si>
  <si>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</si>
  <si>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</si>
  <si>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</si>
  <si>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</si>
  <si>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</si>
  <si>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</si>
  <si>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</si>
  <si>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</si>
  <si>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</si>
  <si>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</si>
  <si>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</si>
  <si>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</si>
  <si>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</si>
  <si>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</si>
  <si>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</si>
  <si>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</si>
  <si>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</si>
  <si>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</si>
  <si>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</si>
  <si>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</si>
  <si>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</si>
  <si>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</si>
  <si>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</si>
  <si>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</si>
  <si>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</si>
  <si>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</si>
  <si>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</si>
  <si>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</si>
  <si>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</si>
  <si>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</si>
  <si>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</si>
  <si>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</si>
  <si>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</si>
  <si>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</si>
  <si>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</si>
  <si>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</si>
  <si>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</si>
  <si>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</si>
  <si>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</si>
  <si>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</si>
  <si>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</si>
  <si>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</si>
  <si>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</si>
  <si>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</si>
  <si>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</si>
  <si>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</si>
  <si>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</si>
  <si>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</si>
  <si>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</si>
  <si>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</si>
  <si>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</si>
  <si>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</si>
  <si>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</si>
  <si>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</si>
  <si>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</si>
  <si>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</si>
  <si>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</si>
  <si>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</si>
  <si>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</si>
  <si>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</si>
  <si>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</si>
  <si>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</si>
  <si>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</si>
  <si>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</si>
  <si>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</si>
  <si>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</si>
  <si>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</si>
  <si>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</si>
  <si>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</si>
  <si>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</si>
  <si>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</si>
  <si>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</si>
  <si>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</si>
  <si>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</si>
  <si>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</si>
  <si>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</si>
  <si>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</si>
  <si>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</si>
  <si>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</si>
  <si>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</si>
  <si>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</si>
  <si>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</si>
  <si>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</si>
  <si>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</si>
  <si>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</si>
  <si>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</si>
  <si>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</si>
  <si>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</si>
  <si>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</si>
  <si>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</si>
  <si>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</si>
  <si>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</si>
  <si>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</si>
  <si>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</si>
  <si>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</si>
  <si>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</si>
  <si>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</si>
  <si>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</si>
  <si>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</si>
  <si>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</si>
  <si>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</si>
  <si>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</si>
  <si>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</si>
  <si>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</si>
  <si>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</si>
  <si>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</si>
  <si>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</si>
  <si>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</si>
  <si>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</si>
  <si>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</si>
  <si>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</si>
  <si>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</si>
  <si>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</si>
  <si>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</si>
  <si>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</si>
  <si>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</si>
  <si>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</si>
  <si>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</si>
  <si>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</si>
  <si>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</si>
  <si>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</si>
  <si>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</si>
  <si>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</si>
  <si>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</si>
  <si>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</si>
  <si>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</si>
  <si>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</si>
  <si>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</si>
  <si>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</si>
  <si>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</si>
  <si>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</si>
  <si>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</si>
  <si>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</si>
  <si>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</si>
  <si>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</si>
  <si>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</si>
  <si>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</si>
  <si>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</si>
  <si>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</si>
  <si>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</si>
  <si>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</si>
  <si>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</si>
  <si>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</si>
  <si>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</si>
  <si>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</si>
  <si>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</si>
  <si>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</si>
  <si>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</si>
  <si>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</si>
  <si>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</si>
  <si>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</si>
  <si>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</si>
  <si>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</si>
  <si>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</si>
  <si>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</si>
  <si>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</si>
  <si>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</si>
  <si>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</si>
  <si>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</si>
  <si>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</si>
  <si>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</si>
  <si>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</si>
  <si>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</si>
  <si>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</si>
  <si>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</si>
  <si>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</si>
  <si>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</si>
  <si>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</si>
  <si>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</si>
  <si>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</si>
  <si>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</si>
  <si>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</si>
  <si>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</si>
  <si>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</si>
  <si>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</si>
  <si>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</si>
  <si>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</si>
  <si>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</si>
  <si>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</si>
  <si>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</si>
  <si>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</si>
  <si>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</si>
  <si>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</si>
  <si>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</si>
  <si>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</si>
  <si>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</si>
  <si>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</si>
  <si>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</si>
  <si>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</si>
  <si>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</si>
  <si>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</si>
  <si>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</si>
  <si>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</si>
  <si>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</si>
  <si>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</si>
  <si>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</si>
  <si>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</si>
  <si>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</si>
  <si>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</si>
  <si>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</si>
  <si>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</si>
  <si>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</si>
  <si>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</si>
  <si>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</si>
  <si>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</si>
  <si>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</si>
  <si>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</si>
  <si>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</si>
  <si>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</si>
  <si>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</si>
  <si>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</si>
  <si>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</si>
  <si>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</si>
  <si>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</si>
  <si>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</si>
  <si>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</si>
  <si>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</si>
  <si>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</si>
  <si>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</si>
  <si>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</si>
  <si>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</si>
  <si>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</si>
  <si>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</si>
  <si>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</si>
  <si>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</si>
  <si>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</si>
  <si>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</si>
  <si>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</si>
  <si>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</si>
  <si>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</si>
  <si>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</si>
  <si>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</si>
  <si>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</si>
  <si>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</si>
  <si>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</si>
  <si>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</si>
  <si>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</si>
  <si>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</si>
  <si>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</si>
  <si>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</si>
  <si>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</si>
  <si>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</si>
  <si>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</si>
  <si>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</si>
  <si>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</si>
  <si>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</si>
  <si>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</si>
  <si>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</si>
  <si>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</si>
  <si>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</si>
  <si>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</si>
  <si>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</si>
  <si>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</si>
  <si>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</si>
  <si>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</si>
  <si>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</si>
  <si>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</si>
  <si>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</si>
  <si>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</si>
  <si>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</si>
  <si>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</si>
  <si>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</si>
  <si>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</si>
  <si>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</si>
  <si>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</si>
  <si>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</si>
  <si>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</si>
  <si>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</si>
  <si>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</si>
  <si>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</si>
  <si>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</si>
  <si>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</si>
  <si>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</si>
  <si>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</si>
  <si>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</si>
  <si>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</si>
  <si>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</si>
  <si>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</si>
  <si>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</si>
  <si>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</si>
  <si>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</si>
  <si>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</si>
  <si>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</si>
  <si>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</si>
  <si>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</si>
  <si>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</si>
  <si>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</si>
  <si>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</si>
  <si>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</si>
  <si>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</si>
  <si>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</si>
  <si>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</si>
  <si>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</si>
  <si>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</si>
  <si>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</si>
  <si>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</si>
  <si>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</si>
  <si>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</si>
  <si>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</si>
  <si>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</si>
  <si>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</si>
  <si>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</si>
  <si>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</si>
  <si>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</si>
  <si>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</si>
  <si>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</si>
  <si>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</si>
  <si>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</si>
  <si>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</si>
  <si>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</si>
  <si>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</si>
  <si>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</si>
  <si>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</si>
  <si>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</si>
  <si>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</si>
  <si>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</si>
  <si>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</si>
  <si>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</si>
  <si>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</si>
  <si>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</si>
  <si>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</si>
  <si>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</si>
  <si>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</si>
  <si>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</si>
  <si>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</si>
  <si>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</si>
  <si>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</si>
  <si>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</si>
  <si>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</si>
  <si>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</si>
  <si>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</si>
  <si>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</si>
  <si>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</si>
  <si>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</si>
  <si>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</si>
  <si>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</si>
  <si>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</si>
  <si>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</si>
  <si>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</si>
  <si>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</si>
  <si>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</si>
  <si>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</si>
  <si>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</si>
  <si>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</si>
  <si>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</si>
  <si>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</si>
  <si>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</si>
  <si>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</si>
  <si>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</si>
  <si>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</si>
  <si>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</si>
  <si>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</si>
  <si>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</si>
  <si>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</si>
  <si>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</si>
  <si>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</si>
  <si>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</si>
  <si>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</si>
  <si>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</si>
  <si>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</si>
  <si>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</si>
  <si>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</si>
  <si>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</si>
  <si>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</si>
  <si>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</si>
  <si>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</si>
  <si>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</si>
  <si>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</si>
  <si>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</si>
  <si>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</si>
  <si>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</si>
  <si>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</si>
  <si>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</si>
  <si>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</si>
  <si>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</si>
  <si>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</si>
  <si>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</si>
  <si>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</si>
  <si>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</si>
  <si>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</si>
  <si>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</si>
  <si>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</si>
  <si>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</si>
  <si>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</si>
  <si>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</si>
  <si>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</si>
  <si>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</si>
  <si>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</si>
  <si>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</si>
  <si>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</si>
  <si>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</si>
  <si>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</si>
  <si>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</si>
  <si>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</si>
  <si>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</si>
  <si>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</si>
  <si>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</si>
  <si>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</si>
  <si>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</si>
  <si>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</si>
  <si>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</si>
  <si>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</si>
  <si>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</si>
  <si>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</si>
  <si>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</si>
  <si>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</si>
  <si>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</si>
  <si>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</si>
  <si>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</si>
  <si>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</si>
  <si>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</si>
  <si>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</si>
  <si>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</si>
  <si>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</si>
  <si>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</si>
  <si>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</si>
  <si>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</si>
  <si>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</si>
  <si>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</si>
  <si>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</si>
  <si>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</si>
  <si>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</si>
  <si>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</si>
  <si>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</si>
  <si>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</si>
  <si>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</si>
  <si>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</si>
  <si>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</si>
  <si>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</si>
  <si>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</si>
  <si>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</si>
  <si>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</si>
  <si>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</si>
  <si>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</si>
  <si>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</si>
  <si>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</si>
  <si>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</si>
  <si>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</si>
  <si>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</si>
  <si>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</si>
  <si>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</si>
  <si>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</si>
  <si>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</si>
  <si>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</si>
  <si>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</si>
  <si>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</si>
  <si>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</si>
  <si>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</si>
  <si>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</si>
  <si>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</si>
  <si>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</si>
  <si>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</si>
  <si>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</si>
  <si>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</si>
  <si>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</si>
  <si>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</si>
  <si>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</si>
  <si>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</si>
  <si>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</si>
  <si>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</si>
  <si>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</si>
  <si>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</si>
  <si>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</si>
  <si>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</si>
  <si>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</si>
  <si>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</si>
  <si>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</si>
  <si>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</si>
  <si>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</si>
  <si>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</si>
  <si>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</si>
  <si>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</si>
  <si>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</si>
  <si>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</si>
  <si>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</si>
  <si>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</si>
  <si>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</si>
  <si>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</si>
  <si>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</si>
  <si>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</si>
  <si>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</si>
  <si>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</si>
  <si>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</si>
  <si>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</si>
  <si>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</si>
  <si>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</si>
  <si>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</si>
  <si>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</si>
  <si>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</si>
  <si>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</si>
  <si>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</si>
  <si>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</si>
  <si>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</si>
  <si>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</si>
  <si>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</si>
  <si>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</si>
  <si>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</si>
  <si>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</si>
  <si>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</si>
  <si>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</si>
  <si>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</si>
  <si>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</si>
  <si>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</si>
  <si>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</si>
  <si>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</si>
  <si>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</si>
  <si>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</si>
  <si>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</si>
  <si>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</si>
  <si>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</si>
  <si>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</si>
  <si>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</si>
  <si>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</si>
  <si>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</si>
  <si>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</si>
  <si>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</si>
  <si>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</si>
  <si>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</si>
  <si>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</si>
  <si>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</si>
  <si>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</si>
  <si>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</si>
  <si>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</si>
  <si>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</si>
  <si>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</si>
  <si>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</si>
  <si>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</si>
  <si>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</si>
  <si>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</si>
  <si>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</si>
  <si>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</si>
  <si>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</si>
  <si>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</si>
  <si>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</si>
  <si>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</si>
  <si>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</si>
  <si>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</si>
  <si>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</si>
  <si>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</si>
  <si>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</si>
  <si>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</si>
  <si>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</si>
  <si>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</si>
  <si>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</si>
  <si>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</si>
  <si>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</si>
  <si>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</si>
  <si>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</si>
  <si>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</si>
  <si>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</si>
  <si>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</si>
  <si>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</si>
  <si>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</si>
  <si>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</si>
  <si>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</si>
  <si>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</si>
  <si>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</si>
  <si>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</si>
  <si>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</si>
  <si>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</si>
  <si>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</si>
  <si>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</si>
  <si>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</si>
  <si>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</si>
  <si>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</si>
  <si>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</si>
  <si>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</si>
  <si>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</si>
  <si>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</si>
  <si>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</si>
  <si>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</si>
  <si>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</si>
  <si>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</si>
  <si>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</si>
  <si>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</si>
  <si>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</si>
  <si>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</si>
  <si>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</si>
  <si>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</si>
  <si>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</si>
  <si>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</si>
  <si>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</si>
  <si>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</si>
  <si>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</si>
  <si>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</si>
  <si>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</si>
  <si>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</si>
  <si>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</si>
  <si>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</si>
  <si>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</si>
  <si>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</si>
  <si>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</si>
  <si>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</si>
  <si>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</si>
  <si>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</si>
  <si>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</si>
  <si>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</si>
  <si>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</si>
  <si>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</si>
  <si>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</si>
  <si>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</si>
  <si>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</si>
  <si>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</si>
  <si>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</si>
  <si>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</si>
  <si>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</si>
  <si>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</si>
  <si>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</si>
  <si>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</si>
  <si>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</si>
  <si>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</si>
  <si>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</si>
  <si>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</si>
  <si>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</si>
  <si>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</si>
  <si>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</si>
  <si>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</si>
  <si>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</si>
  <si>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</si>
  <si>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</si>
  <si>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</si>
  <si>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</si>
  <si>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</si>
  <si>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</si>
  <si>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</si>
  <si>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</si>
  <si>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</si>
  <si>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</si>
  <si>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</si>
  <si>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</si>
  <si>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</si>
  <si>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</si>
  <si>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</si>
  <si>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</si>
  <si>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</si>
  <si>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</si>
  <si>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</si>
  <si>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</si>
  <si>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</si>
  <si>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</si>
  <si>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</si>
  <si>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</si>
  <si>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</si>
  <si>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</si>
  <si>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</si>
  <si>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</si>
  <si>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</si>
  <si>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</si>
  <si>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</si>
  <si>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</si>
  <si>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</si>
  <si>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</si>
  <si>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</si>
  <si>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</si>
  <si>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</si>
  <si>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</si>
  <si>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</si>
  <si>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</si>
  <si>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</si>
  <si>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</si>
  <si>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</si>
  <si>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</si>
  <si>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</si>
  <si>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</si>
  <si>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</si>
  <si>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</si>
  <si>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</si>
  <si>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</si>
  <si>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</si>
  <si>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</si>
  <si>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</si>
  <si>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</si>
  <si>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</si>
  <si>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</si>
  <si>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</si>
  <si>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</si>
  <si>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</si>
  <si>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</si>
  <si>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</si>
  <si>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</si>
  <si>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</si>
  <si>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</si>
  <si>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</si>
  <si>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</si>
  <si>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</si>
  <si>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</si>
  <si>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</si>
  <si>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</si>
  <si>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</si>
  <si>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</si>
  <si>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</si>
  <si>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</si>
  <si>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</si>
  <si>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</si>
  <si>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</si>
  <si>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</si>
  <si>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</si>
  <si>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</si>
  <si>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</si>
  <si>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</si>
  <si>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</si>
  <si>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</si>
  <si>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</si>
  <si>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</si>
  <si>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</si>
  <si>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</si>
  <si>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</si>
  <si>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</si>
  <si>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</si>
  <si>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</si>
  <si>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</si>
  <si>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</si>
  <si>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</si>
  <si>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</si>
  <si>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</si>
  <si>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</si>
  <si>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</si>
  <si>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</si>
  <si>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</si>
  <si>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</si>
  <si>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</si>
  <si>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</si>
  <si>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</si>
  <si>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</si>
  <si>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</si>
  <si>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</si>
  <si>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</si>
  <si>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</si>
  <si>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</si>
  <si>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</si>
  <si>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</si>
  <si>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</si>
  <si>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</si>
  <si>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</si>
  <si>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</si>
  <si>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</si>
  <si>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</si>
  <si>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</si>
  <si>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</si>
  <si>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</si>
  <si>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</si>
  <si>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</si>
  <si>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</si>
  <si>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</si>
  <si>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</si>
  <si>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</si>
  <si>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</si>
  <si>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</si>
  <si>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</si>
  <si>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</si>
  <si>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</si>
  <si>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</si>
  <si>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</si>
  <si>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</si>
  <si>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</si>
  <si>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</si>
  <si>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</si>
  <si>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</si>
  <si>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</si>
  <si>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</si>
  <si>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</si>
  <si>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</si>
  <si>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</si>
  <si>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</si>
  <si>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</si>
  <si>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</si>
  <si>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</si>
  <si>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</si>
  <si>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</si>
  <si>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</si>
  <si>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</si>
  <si>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</si>
  <si>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</si>
  <si>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</si>
  <si>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</si>
  <si>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</si>
  <si>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</si>
  <si>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</si>
  <si>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</si>
  <si>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</si>
  <si>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</si>
  <si>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</si>
  <si>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</si>
  <si>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</si>
  <si>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</si>
  <si>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</si>
  <si>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</si>
  <si>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</si>
  <si>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</si>
  <si>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</si>
  <si>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</si>
  <si>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</si>
  <si>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</si>
  <si>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</si>
  <si>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</si>
  <si>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</si>
  <si>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</si>
  <si>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</si>
  <si>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</si>
  <si>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</si>
  <si>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</si>
  <si>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</si>
  <si>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</si>
  <si>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</si>
  <si>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</si>
  <si>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</si>
  <si>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</si>
  <si>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</si>
  <si>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</si>
  <si>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</si>
  <si>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</si>
  <si>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</si>
  <si>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</si>
  <si>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</si>
  <si>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</si>
  <si>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</si>
  <si>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</si>
  <si>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</si>
  <si>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</si>
  <si>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</si>
  <si>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</si>
  <si>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</si>
  <si>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</si>
  <si>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</si>
  <si>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</si>
  <si>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</si>
  <si>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</si>
  <si>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</si>
  <si>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</si>
  <si>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</si>
  <si>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</si>
  <si>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</si>
  <si>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</si>
  <si>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</si>
  <si>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</si>
  <si>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</si>
  <si>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</si>
  <si>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</si>
  <si>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</si>
  <si>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</si>
  <si>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</si>
  <si>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</si>
  <si>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</si>
  <si>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</si>
  <si>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</si>
  <si>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</si>
  <si>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</si>
  <si>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</si>
  <si>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</si>
  <si>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</si>
  <si>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</si>
  <si>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</si>
  <si>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</si>
  <si>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</si>
  <si>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</si>
  <si>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</si>
  <si>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</si>
  <si>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</si>
  <si>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</si>
  <si>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</si>
  <si>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</si>
  <si>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</si>
  <si>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</si>
  <si>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</si>
  <si>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</si>
  <si>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</si>
  <si>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</si>
  <si>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</si>
  <si>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</si>
  <si>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</si>
  <si>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</si>
  <si>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</si>
  <si>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</si>
  <si>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</si>
  <si>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</si>
  <si>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</si>
  <si>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</si>
  <si>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</si>
  <si>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</si>
  <si>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</si>
  <si>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</si>
  <si>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</si>
  <si>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</si>
  <si>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</si>
  <si>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</si>
  <si>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</si>
  <si>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</si>
  <si>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</si>
  <si>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</si>
  <si>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</si>
  <si>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</si>
  <si>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</si>
  <si>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</si>
  <si>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</si>
  <si>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</si>
  <si>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</si>
  <si>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</si>
  <si>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</si>
  <si>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</si>
  <si>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</si>
  <si>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</si>
  <si>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</si>
  <si>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</si>
  <si>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</si>
  <si>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</si>
  <si>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</si>
  <si>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</si>
  <si>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</si>
  <si>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</si>
  <si>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</si>
  <si>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</si>
  <si>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</si>
  <si>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</si>
  <si>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</si>
  <si>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</si>
  <si>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</si>
  <si>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</si>
  <si>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</si>
  <si>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</si>
  <si>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</si>
  <si>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</si>
  <si>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</si>
  <si>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</si>
  <si>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</si>
  <si>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</si>
  <si>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</si>
  <si>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</si>
  <si>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</si>
  <si>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</si>
  <si>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</si>
  <si>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</si>
  <si>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</si>
  <si>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</si>
  <si>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</si>
  <si>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</si>
  <si>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</si>
  <si>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</si>
  <si>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</si>
  <si>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</si>
  <si>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</si>
  <si>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</si>
  <si>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</si>
  <si>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</si>
  <si>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</si>
  <si>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</si>
  <si>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</si>
  <si>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</si>
  <si>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</si>
  <si>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</si>
  <si>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</si>
  <si>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</si>
  <si>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</si>
  <si>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</si>
  <si>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</si>
  <si>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</si>
  <si>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</si>
  <si>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</si>
  <si>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</si>
  <si>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</si>
  <si>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</si>
  <si>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</si>
  <si>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</si>
  <si>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</si>
  <si>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</si>
  <si>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</si>
  <si>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</si>
  <si>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</si>
  <si>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</si>
  <si>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</si>
  <si>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</si>
  <si>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</si>
  <si>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</si>
  <si>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</si>
  <si>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</si>
  <si>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</si>
  <si>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</si>
  <si>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</si>
  <si>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</si>
  <si>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</si>
  <si>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</si>
  <si>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</si>
  <si>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</si>
  <si>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</si>
  <si>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</si>
  <si>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</si>
  <si>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</si>
  <si>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</si>
  <si>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</si>
  <si>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</si>
  <si>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</si>
  <si>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</si>
  <si>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</si>
  <si>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</si>
  <si>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</si>
  <si>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</si>
  <si>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</si>
  <si>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</si>
  <si>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</si>
  <si>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</si>
  <si>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</si>
  <si>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</si>
  <si>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</si>
  <si>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</si>
  <si>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</si>
  <si>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</si>
  <si>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</si>
  <si>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</si>
  <si>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</si>
  <si>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</si>
  <si>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</si>
  <si>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</si>
  <si>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</si>
  <si>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</si>
  <si>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</si>
  <si>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</si>
  <si>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</si>
  <si>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</si>
  <si>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</si>
  <si>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</si>
  <si>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</si>
  <si>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</si>
  <si>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</si>
  <si>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</si>
  <si>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</si>
  <si>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</si>
  <si>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</si>
  <si>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</si>
  <si>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</si>
  <si>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</si>
  <si>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</si>
  <si>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</si>
  <si>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</si>
  <si>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</si>
  <si>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</si>
  <si>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</si>
  <si>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</si>
  <si>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</si>
  <si>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</si>
  <si>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</si>
  <si>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</si>
  <si>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</si>
  <si>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</si>
  <si>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</si>
  <si>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</si>
  <si>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</si>
  <si>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</si>
  <si>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</si>
  <si>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</si>
  <si>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</si>
  <si>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</si>
  <si>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</si>
  <si>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</si>
  <si>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</si>
  <si>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</si>
  <si>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</si>
  <si>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</si>
  <si>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</si>
  <si>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</si>
  <si>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</si>
  <si>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</si>
  <si>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</si>
  <si>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</si>
  <si>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</si>
  <si>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</si>
  <si>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</si>
  <si>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</si>
  <si>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</si>
  <si>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</si>
  <si>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</si>
  <si>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</si>
  <si>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</si>
  <si>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</si>
  <si>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</si>
  <si>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</si>
  <si>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</si>
  <si>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</si>
  <si>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</si>
  <si>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</si>
  <si>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</si>
  <si>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</si>
  <si>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</si>
  <si>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</si>
  <si>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</si>
  <si>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</si>
  <si>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</si>
  <si>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</si>
  <si>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</si>
  <si>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</si>
  <si>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</si>
  <si>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</si>
  <si>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</si>
  <si>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</si>
  <si>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</si>
  <si>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</si>
  <si>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</si>
  <si>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</si>
  <si>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</si>
  <si>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</si>
  <si>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</si>
  <si>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</si>
  <si>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</si>
  <si>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</si>
  <si>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</si>
  <si>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</si>
  <si>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</si>
  <si>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</si>
  <si>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</si>
  <si>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</si>
  <si>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</si>
  <si>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</si>
  <si>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</si>
  <si>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</si>
  <si>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</si>
  <si>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</si>
  <si>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</si>
  <si>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</si>
  <si>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</si>
  <si>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</si>
  <si>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</si>
  <si>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</si>
  <si>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</si>
  <si>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</si>
  <si>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</si>
  <si>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</si>
  <si>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</si>
  <si>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</si>
  <si>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</si>
  <si>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</si>
  <si>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</si>
  <si>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</si>
  <si>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</si>
  <si>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</si>
  <si>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</si>
  <si>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</si>
  <si>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</si>
  <si>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</si>
  <si>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</si>
  <si>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</si>
  <si>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</si>
  <si>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</si>
  <si>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</si>
  <si>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</si>
  <si>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</si>
  <si>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</si>
  <si>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</si>
  <si>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</si>
  <si>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</si>
  <si>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</si>
  <si>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</si>
  <si>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</si>
  <si>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</si>
  <si>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</si>
  <si>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</si>
  <si>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</si>
  <si>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</si>
  <si>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</si>
  <si>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</si>
  <si>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</si>
  <si>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</si>
  <si>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</si>
  <si>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</si>
  <si>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</si>
  <si>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</si>
  <si>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</si>
  <si>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</si>
  <si>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</si>
  <si>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</si>
  <si>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</si>
  <si>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</si>
  <si>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</si>
  <si>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</si>
  <si>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</si>
  <si>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</si>
  <si>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</si>
  <si>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</si>
  <si>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</si>
  <si>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</si>
  <si>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</si>
  <si>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</si>
  <si>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</si>
  <si>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</si>
  <si>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</si>
  <si>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</si>
  <si>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</si>
  <si>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</si>
  <si>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</si>
  <si>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</si>
  <si>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</si>
  <si>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</si>
  <si>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</si>
  <si>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</si>
  <si>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</si>
  <si>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</si>
  <si>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</si>
  <si>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</si>
  <si>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</si>
  <si>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</si>
  <si>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</si>
  <si>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</si>
  <si>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</si>
  <si>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</si>
  <si>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</si>
  <si>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</si>
  <si>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</si>
  <si>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</si>
  <si>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</si>
  <si>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</si>
  <si>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</si>
  <si>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</si>
  <si>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</si>
  <si>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</si>
  <si>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</si>
  <si>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</si>
  <si>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</si>
  <si>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</si>
  <si>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</si>
  <si>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</si>
  <si>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</si>
  <si>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</si>
  <si>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</si>
  <si>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</si>
  <si>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</si>
  <si>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</si>
  <si>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</si>
  <si>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</si>
  <si>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</si>
  <si>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</si>
  <si>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</si>
  <si>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</si>
  <si>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</si>
  <si>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</si>
  <si>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</si>
  <si>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</si>
  <si>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</si>
  <si>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</si>
  <si>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</si>
  <si>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</si>
  <si>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</si>
  <si>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</si>
  <si>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</si>
  <si>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</si>
  <si>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</si>
  <si>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</si>
  <si>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</si>
  <si>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</si>
  <si>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</si>
  <si>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</si>
  <si>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</si>
  <si>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</si>
  <si>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</si>
  <si>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</si>
  <si>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</si>
  <si>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</si>
  <si>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</si>
  <si>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</si>
  <si>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</si>
  <si>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</si>
  <si>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</si>
  <si>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</si>
  <si>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</si>
  <si>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</si>
  <si>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</si>
  <si>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</si>
  <si>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</si>
  <si>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</si>
  <si>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</si>
  <si>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</si>
  <si>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</si>
  <si>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</si>
  <si>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</si>
  <si>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</si>
  <si>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</si>
  <si>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</si>
  <si>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</si>
  <si>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</si>
  <si>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</si>
  <si>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</si>
  <si>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</si>
  <si>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</si>
  <si>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</si>
  <si>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</si>
  <si>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</si>
  <si>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</si>
  <si>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</si>
  <si>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</si>
  <si>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</si>
  <si>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</si>
  <si>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</si>
  <si>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</si>
  <si>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</si>
  <si>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</si>
  <si>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</si>
  <si>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</si>
  <si>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</si>
  <si>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</si>
  <si>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</si>
  <si>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</si>
  <si>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</si>
  <si>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</si>
  <si>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</si>
  <si>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</si>
  <si>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</si>
  <si>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</si>
  <si>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</si>
  <si>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</si>
  <si>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</si>
  <si>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</si>
  <si>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</si>
  <si>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</si>
  <si>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</si>
  <si>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</si>
  <si>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</si>
  <si>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</si>
  <si>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</si>
  <si>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</si>
  <si>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</si>
  <si>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</si>
  <si>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</si>
  <si>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</si>
  <si>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</si>
  <si>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</si>
  <si>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</si>
  <si>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</si>
  <si>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</si>
  <si>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</si>
  <si>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</si>
  <si>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</si>
  <si>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</si>
  <si>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</si>
  <si>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</si>
  <si>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</si>
  <si>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</si>
  <si>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</si>
  <si>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</si>
  <si>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</si>
  <si>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</si>
  <si>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</si>
  <si>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</si>
  <si>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</si>
  <si>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</si>
  <si>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</si>
  <si>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</si>
  <si>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</si>
  <si>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</si>
  <si>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</si>
  <si>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</si>
  <si>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</si>
  <si>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</si>
  <si>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</si>
  <si>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</si>
  <si>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</si>
  <si>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</si>
  <si>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</si>
  <si>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</si>
  <si>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</si>
  <si>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</si>
  <si>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</si>
  <si>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</si>
  <si>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</si>
  <si>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</si>
  <si>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</si>
  <si>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</si>
  <si>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</si>
  <si>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</si>
  <si>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</si>
  <si>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</si>
  <si>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</si>
  <si>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</si>
  <si>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</si>
  <si>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</si>
  <si>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</si>
  <si>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</si>
  <si>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</si>
  <si>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</si>
  <si>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</si>
  <si>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</si>
  <si>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</si>
  <si>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</si>
  <si>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</si>
  <si>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</si>
  <si>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</si>
  <si>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</si>
  <si>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</si>
  <si>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</si>
  <si>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</si>
  <si>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</si>
  <si>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</si>
  <si>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</si>
  <si>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</si>
  <si>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</si>
  <si>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</si>
  <si>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</si>
  <si>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</si>
  <si>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</si>
  <si>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</si>
  <si>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</si>
  <si>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</si>
  <si>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</si>
  <si>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</si>
  <si>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</si>
  <si>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</si>
  <si>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</si>
  <si>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</si>
  <si>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</si>
  <si>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</si>
  <si>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</si>
  <si>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</si>
  <si>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</si>
  <si>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</si>
  <si>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</si>
  <si>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</si>
  <si>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</si>
  <si>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</si>
  <si>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</si>
  <si>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</si>
  <si>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</si>
  <si>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</si>
  <si>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</si>
  <si>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</si>
  <si>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</si>
  <si>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</si>
  <si>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</si>
  <si>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</si>
  <si>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</si>
  <si>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</si>
  <si>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</si>
  <si>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</si>
  <si>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</si>
  <si>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</si>
  <si>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</si>
  <si>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</si>
  <si>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</si>
  <si>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</si>
  <si>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</si>
  <si>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</si>
  <si>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</si>
  <si>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</si>
  <si>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</si>
  <si>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</si>
  <si>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</si>
  <si>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</si>
  <si>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</si>
  <si>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</si>
  <si>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</si>
  <si>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</si>
  <si>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</si>
  <si>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</si>
  <si>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</si>
  <si>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</si>
  <si>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</si>
  <si>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</si>
  <si>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</si>
  <si>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</si>
  <si>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</si>
  <si>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</si>
  <si>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</si>
  <si>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</si>
  <si>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</si>
  <si>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</si>
  <si>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</si>
  <si>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</si>
  <si>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</si>
  <si>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</si>
  <si>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</si>
  <si>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</si>
  <si>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</si>
  <si>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</si>
  <si>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</si>
  <si>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</si>
  <si>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</si>
  <si>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</si>
  <si>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</si>
  <si>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</si>
  <si>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</si>
  <si>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</si>
  <si>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</si>
  <si>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</si>
  <si>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</si>
  <si>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</si>
  <si>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</si>
  <si>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</si>
  <si>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</si>
  <si>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</si>
  <si>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</si>
  <si>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</si>
  <si>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</si>
  <si>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</si>
  <si>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</si>
  <si>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</si>
  <si>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</si>
  <si>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</si>
  <si>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</si>
  <si>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</si>
  <si>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</si>
  <si>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</si>
  <si>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</si>
  <si>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</si>
  <si>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</si>
  <si>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</si>
  <si>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</si>
  <si>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</si>
  <si>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</si>
  <si>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</si>
  <si>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</si>
  <si>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</si>
  <si>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</si>
  <si>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</si>
  <si>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</si>
  <si>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</si>
  <si>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</si>
  <si>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</si>
  <si>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</si>
  <si>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</si>
  <si>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</si>
  <si>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</si>
  <si>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</si>
  <si>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</si>
  <si>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</si>
  <si>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</si>
  <si>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</si>
  <si>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</si>
  <si>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</si>
  <si>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</si>
  <si>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</si>
  <si>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</si>
  <si>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</si>
  <si>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</si>
  <si>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</si>
  <si>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</si>
  <si>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</si>
  <si>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</si>
  <si>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</si>
  <si>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</si>
  <si>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</si>
  <si>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</si>
  <si>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</si>
  <si>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</si>
  <si>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</si>
  <si>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</si>
  <si>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</si>
  <si>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</si>
  <si>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</si>
  <si>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</si>
  <si>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</si>
  <si>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</si>
  <si>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</si>
  <si>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</si>
  <si>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</si>
  <si>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</si>
  <si>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</si>
  <si>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</si>
  <si>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</si>
  <si>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</si>
  <si>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</si>
  <si>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</si>
  <si>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</si>
  <si>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</si>
  <si>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</si>
  <si>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</si>
  <si>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</si>
  <si>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</si>
  <si>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</si>
  <si>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</si>
  <si>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</si>
  <si>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</si>
  <si>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</si>
  <si>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</si>
  <si>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</si>
  <si>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</si>
  <si>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</si>
  <si>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</si>
  <si>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</si>
  <si>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</si>
  <si>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</si>
  <si>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</si>
  <si>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</si>
  <si>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</si>
  <si>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</si>
  <si>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</si>
  <si>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</si>
  <si>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</si>
  <si>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</si>
  <si>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</si>
  <si>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</si>
  <si>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</si>
  <si>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</si>
  <si>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</si>
  <si>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</si>
  <si>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</si>
  <si>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</si>
  <si>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</si>
  <si>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</si>
  <si>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</si>
  <si>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</si>
  <si>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</si>
  <si>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</si>
  <si>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</si>
  <si>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</si>
  <si>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</si>
  <si>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</si>
  <si>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</si>
  <si>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</si>
  <si>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</si>
  <si>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</si>
  <si>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</si>
  <si>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</si>
  <si>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</si>
  <si>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</si>
  <si>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</si>
  <si>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</si>
  <si>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</si>
  <si>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</si>
  <si>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</si>
  <si>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</si>
  <si>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</si>
  <si>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</si>
  <si>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</si>
  <si>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</si>
  <si>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</si>
  <si>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</si>
  <si>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</si>
  <si>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</si>
  <si>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</si>
  <si>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</si>
  <si>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</si>
  <si>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</si>
  <si>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</si>
  <si>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</si>
  <si>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</si>
  <si>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</si>
  <si>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</si>
  <si>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</si>
  <si>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</si>
  <si>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</si>
  <si>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</si>
  <si>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</si>
  <si>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</si>
  <si>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</si>
  <si>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</si>
  <si>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</si>
  <si>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</si>
  <si>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</si>
  <si>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</si>
  <si>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</si>
  <si>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</si>
  <si>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</si>
  <si>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</si>
  <si>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</si>
  <si>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</si>
  <si>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</si>
  <si>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</si>
  <si>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</si>
  <si>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</si>
  <si>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</si>
  <si>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</si>
  <si>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</si>
  <si>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</si>
  <si>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</si>
  <si>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</si>
  <si>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</si>
  <si>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</si>
  <si>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</si>
  <si>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</si>
  <si>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</si>
  <si>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</si>
  <si>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</si>
  <si>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</si>
  <si>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</si>
  <si>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</si>
  <si>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</si>
  <si>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</si>
  <si>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</si>
  <si>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</si>
  <si>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</si>
  <si>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</si>
  <si>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</si>
  <si>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</si>
  <si>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</si>
  <si>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</si>
  <si>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</si>
  <si>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</si>
  <si>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</si>
  <si>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</si>
  <si>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</si>
  <si>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</si>
  <si>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</si>
  <si>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</si>
  <si>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</si>
  <si>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</si>
  <si>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</si>
  <si>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</si>
  <si>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</si>
  <si>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</si>
  <si>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</si>
  <si>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</si>
  <si>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</si>
  <si>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</si>
  <si>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</si>
  <si>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</si>
  <si>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</si>
  <si>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</si>
  <si>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</si>
  <si>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</si>
  <si>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</si>
  <si>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</si>
  <si>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</si>
  <si>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</si>
  <si>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</si>
  <si>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</si>
  <si>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</si>
  <si>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</si>
  <si>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</si>
  <si>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</si>
  <si>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</si>
  <si>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</si>
  <si>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</si>
  <si>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</si>
  <si>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</si>
  <si>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</si>
  <si>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</si>
  <si>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</si>
  <si>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</si>
  <si>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</si>
  <si>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</si>
  <si>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</si>
  <si>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</si>
  <si>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</si>
  <si>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</si>
  <si>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</si>
  <si>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</si>
  <si>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</si>
  <si>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</si>
  <si>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</si>
  <si>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</si>
  <si>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</si>
  <si>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</si>
  <si>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</si>
  <si>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</si>
  <si>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</si>
  <si>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</si>
  <si>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</si>
  <si>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</si>
  <si>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</si>
  <si>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</si>
  <si>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</si>
  <si>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</si>
  <si>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</si>
  <si>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</si>
  <si>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</si>
  <si>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</si>
  <si>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</si>
  <si>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</si>
  <si>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</si>
  <si>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</si>
  <si>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</si>
  <si>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</si>
  <si>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</si>
  <si>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</si>
  <si>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</si>
  <si>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</si>
  <si>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</si>
  <si>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</si>
  <si>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</si>
  <si>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</si>
  <si>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</si>
  <si>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</si>
  <si>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</si>
  <si>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</si>
  <si>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</si>
  <si>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</si>
  <si>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</si>
  <si>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</si>
  <si>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</si>
  <si>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</si>
  <si>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</si>
  <si>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</si>
  <si>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</si>
  <si>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</si>
  <si>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</si>
  <si>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</si>
  <si>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</si>
  <si>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</si>
  <si>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</si>
  <si>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</si>
  <si>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</si>
  <si>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</si>
  <si>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</si>
  <si>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</si>
  <si>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</si>
  <si>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</si>
  <si>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</si>
  <si>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</si>
  <si>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</si>
  <si>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</si>
  <si>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</si>
  <si>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</si>
  <si>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</si>
  <si>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</si>
  <si>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</si>
  <si>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</si>
  <si>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</si>
  <si>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</si>
  <si>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</si>
  <si>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</si>
  <si>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</si>
  <si>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</si>
  <si>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</si>
  <si>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</si>
  <si>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</si>
  <si>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</si>
  <si>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</si>
  <si>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</si>
  <si>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</si>
  <si>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</si>
  <si>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</si>
  <si>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</si>
  <si>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</si>
  <si>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</si>
  <si>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</si>
  <si>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</si>
  <si>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</si>
  <si>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</si>
  <si>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</si>
  <si>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</si>
  <si>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</si>
  <si>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</si>
  <si>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</si>
  <si>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</si>
  <si>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</si>
  <si>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</si>
  <si>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</si>
  <si>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</si>
  <si>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</si>
  <si>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</si>
  <si>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</si>
  <si>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</si>
  <si>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</si>
  <si>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</si>
  <si>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</si>
  <si>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</si>
  <si>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</si>
  <si>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</si>
  <si>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</si>
  <si>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</si>
  <si>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</si>
  <si>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</si>
  <si>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</si>
  <si>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</si>
  <si>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</si>
  <si>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</si>
  <si>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</si>
  <si>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</si>
  <si>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</si>
  <si>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</si>
  <si>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</si>
  <si>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</si>
  <si>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</si>
  <si>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</si>
  <si>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</si>
  <si>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</si>
  <si>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</si>
  <si>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</si>
  <si>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</si>
  <si>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</si>
  <si>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</si>
  <si>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</si>
  <si>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</si>
  <si>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</si>
  <si>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</si>
  <si>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</si>
  <si>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</si>
  <si>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</si>
  <si>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</si>
  <si>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</si>
  <si>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</si>
  <si>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</si>
  <si>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</si>
  <si>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</si>
  <si>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</si>
  <si>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</si>
  <si>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</si>
  <si>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</si>
  <si>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</si>
  <si>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</si>
  <si>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</si>
  <si>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</si>
  <si>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</si>
  <si>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</si>
  <si>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</si>
  <si>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</si>
  <si>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</si>
  <si>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</si>
  <si>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</si>
  <si>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</si>
  <si>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</si>
  <si>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</si>
  <si>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</si>
  <si>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</si>
  <si>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</si>
  <si>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</si>
  <si>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</si>
  <si>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</si>
  <si>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</si>
  <si>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</si>
  <si>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</si>
  <si>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</si>
  <si>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</si>
  <si>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</si>
  <si>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</si>
  <si>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</si>
  <si>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</si>
  <si>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</si>
  <si>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</si>
  <si>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</si>
  <si>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</si>
  <si>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</si>
  <si>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</si>
  <si>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</si>
  <si>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</si>
  <si>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</si>
  <si>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</si>
  <si>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</si>
  <si>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</si>
  <si>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</si>
  <si>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</si>
  <si>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</si>
  <si>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</si>
  <si>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</si>
  <si>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</si>
  <si>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</si>
  <si>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</si>
  <si>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</si>
  <si>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</si>
  <si>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</si>
  <si>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</si>
  <si>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</si>
  <si>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</si>
  <si>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</si>
  <si>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</si>
  <si>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</si>
  <si>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</si>
  <si>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</si>
  <si>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</si>
  <si>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</si>
  <si>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</si>
  <si>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</si>
  <si>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</si>
  <si>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</si>
  <si>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</si>
  <si>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</si>
  <si>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</si>
  <si>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</si>
  <si>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</si>
  <si>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</si>
  <si>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</si>
  <si>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</si>
  <si>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</si>
  <si>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</si>
  <si>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</si>
  <si>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</si>
  <si>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</si>
  <si>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</si>
  <si>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</si>
  <si>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</si>
  <si>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</si>
  <si>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</si>
  <si>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</si>
  <si>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</si>
  <si>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</si>
  <si>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</si>
  <si>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</si>
  <si>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</si>
  <si>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</si>
  <si>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</si>
  <si>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</si>
  <si>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</si>
  <si>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</si>
  <si>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</si>
  <si>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</si>
  <si>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</si>
  <si>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</si>
  <si>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</si>
  <si>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</si>
  <si>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</si>
  <si>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</si>
  <si>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</si>
  <si>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</si>
  <si>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</si>
  <si>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</si>
  <si>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</si>
  <si>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</si>
  <si>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</si>
  <si>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</si>
  <si>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</si>
  <si>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</si>
  <si>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</si>
  <si>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</si>
  <si>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</si>
  <si>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</si>
  <si>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</si>
  <si>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</si>
  <si>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</si>
  <si>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</si>
  <si>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</si>
  <si>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</si>
  <si>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</si>
  <si>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</si>
  <si>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</si>
  <si>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</si>
  <si>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</si>
  <si>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</si>
  <si>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</si>
  <si>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</si>
  <si>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</si>
  <si>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</si>
  <si>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</si>
  <si>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</si>
  <si>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</si>
  <si>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</si>
  <si>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</si>
  <si>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</si>
  <si>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</si>
  <si>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</si>
  <si>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</si>
  <si>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</si>
  <si>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</si>
  <si>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</si>
  <si>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</si>
  <si>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</si>
  <si>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</si>
  <si>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</si>
  <si>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</si>
  <si>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</si>
  <si>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</si>
  <si>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</si>
  <si>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</si>
  <si>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</si>
  <si>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</si>
  <si>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</si>
  <si>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</si>
  <si>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</si>
  <si>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</si>
  <si>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</si>
  <si>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</si>
  <si>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</si>
  <si>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</si>
  <si>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</si>
  <si>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</si>
  <si>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</si>
  <si>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</si>
  <si>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</si>
  <si>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</si>
  <si>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</si>
  <si>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</si>
  <si>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</si>
  <si>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</si>
  <si>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</si>
  <si>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</si>
  <si>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</si>
  <si>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</si>
  <si>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</si>
  <si>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</si>
  <si>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</si>
  <si>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</si>
  <si>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</si>
  <si>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</si>
  <si>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</si>
  <si>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</si>
  <si>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</si>
  <si>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</si>
  <si>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</si>
  <si>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</si>
  <si>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</si>
  <si>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</si>
  <si>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</si>
  <si>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</si>
  <si>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</si>
  <si>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</si>
  <si>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</si>
  <si>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</si>
  <si>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</si>
  <si>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</si>
  <si>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</si>
  <si>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</si>
  <si>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</si>
  <si>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</si>
  <si>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</si>
  <si>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</si>
  <si>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</si>
  <si>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</si>
  <si>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</si>
  <si>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</si>
  <si>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</si>
  <si>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</si>
  <si>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</si>
  <si>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</si>
  <si>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</si>
  <si>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</si>
  <si>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</si>
  <si>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</si>
  <si>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</si>
  <si>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</si>
  <si>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</si>
  <si>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</si>
  <si>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</si>
  <si>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</si>
  <si>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</si>
  <si>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</si>
  <si>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</si>
  <si>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</si>
  <si>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</si>
  <si>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</si>
  <si>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</si>
  <si>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</si>
  <si>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</si>
  <si>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</si>
  <si>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</si>
  <si>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</si>
  <si>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</si>
  <si>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</si>
  <si>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</si>
  <si>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</si>
  <si>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</si>
  <si>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</si>
  <si>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</si>
  <si>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</si>
  <si>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</si>
  <si>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</si>
  <si>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</si>
  <si>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</si>
  <si>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</si>
  <si>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</si>
  <si>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</si>
  <si>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</si>
  <si>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</si>
  <si>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</si>
  <si>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</si>
  <si>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</si>
  <si>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</si>
  <si>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</si>
  <si>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</si>
  <si>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</si>
  <si>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</si>
  <si>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</si>
  <si>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</si>
  <si>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</si>
  <si>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</si>
  <si>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</si>
  <si>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</si>
  <si>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</si>
  <si>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</si>
  <si>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</si>
  <si>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</si>
  <si>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</si>
  <si>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</si>
  <si>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</si>
  <si>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</si>
  <si>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</si>
  <si>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</si>
  <si>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</si>
  <si>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</si>
  <si>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</si>
  <si>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</si>
  <si>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</si>
  <si>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</si>
  <si>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</si>
  <si>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</si>
  <si>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</si>
  <si>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</si>
  <si>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</si>
  <si>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</si>
  <si>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</si>
  <si>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</si>
  <si>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</si>
  <si>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</si>
  <si>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</si>
  <si>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</si>
  <si>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</si>
  <si>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</si>
  <si>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</si>
  <si>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</si>
  <si>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</si>
  <si>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</si>
  <si>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</si>
  <si>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</si>
  <si>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</si>
  <si>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</si>
  <si>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</si>
  <si>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</si>
  <si>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</si>
  <si>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</si>
  <si>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</si>
  <si>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</si>
  <si>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</si>
  <si>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</si>
  <si>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</si>
  <si>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</si>
  <si>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</si>
  <si>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</si>
  <si>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</si>
  <si>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</si>
  <si>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</si>
  <si>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</si>
  <si>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</si>
  <si>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</si>
  <si>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</si>
  <si>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</si>
  <si>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</si>
  <si>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</si>
  <si>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</si>
  <si>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</si>
  <si>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</si>
  <si>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</si>
  <si>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</si>
  <si>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</si>
  <si>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</si>
  <si>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</si>
  <si>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</si>
  <si>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</si>
  <si>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</si>
  <si>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</si>
  <si>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</si>
  <si>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</si>
  <si>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</si>
  <si>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</si>
  <si>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</si>
  <si>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</si>
  <si>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</si>
  <si>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</si>
  <si>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</si>
  <si>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</si>
  <si>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</si>
  <si>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</si>
  <si>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</si>
  <si>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</si>
  <si>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</si>
  <si>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</si>
  <si>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</si>
  <si>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</si>
  <si>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</si>
  <si>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</si>
  <si>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</si>
  <si>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</si>
  <si>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</si>
  <si>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</si>
  <si>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</si>
  <si>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</si>
  <si>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</si>
  <si>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</si>
  <si>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</si>
  <si>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</si>
  <si>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</si>
  <si>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</si>
  <si>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</si>
  <si>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</si>
  <si>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</si>
  <si>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</si>
  <si>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</si>
  <si>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</si>
  <si>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</si>
  <si>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</si>
  <si>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</si>
  <si>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</si>
  <si>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</si>
  <si>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</si>
  <si>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</si>
  <si>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</si>
  <si>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</si>
  <si>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</si>
  <si>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</si>
  <si>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</si>
  <si>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</si>
  <si>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</si>
  <si>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</si>
  <si>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</si>
  <si>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</si>
  <si>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</si>
  <si>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</si>
  <si>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</si>
  <si>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</si>
  <si>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</si>
  <si>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</si>
  <si>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</si>
  <si>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</si>
  <si>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</si>
  <si>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</si>
  <si>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</si>
  <si>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</si>
  <si>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</si>
  <si>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</si>
  <si>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</si>
  <si>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</si>
  <si>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</si>
  <si>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</si>
  <si>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</si>
  <si>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</si>
  <si>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</si>
  <si>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</si>
  <si>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</si>
  <si>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</si>
  <si>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</si>
  <si>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</si>
  <si>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</si>
  <si>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</si>
  <si>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</si>
  <si>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</si>
  <si>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</si>
  <si>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</si>
  <si>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</si>
  <si>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</si>
  <si>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</si>
  <si>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</si>
  <si>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</si>
  <si>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</si>
  <si>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</si>
  <si>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</si>
  <si>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</si>
  <si>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</si>
  <si>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</si>
  <si>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</si>
  <si>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</si>
  <si>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</si>
  <si>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</si>
  <si>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</si>
  <si>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</si>
  <si>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</si>
  <si>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</si>
  <si>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</si>
  <si>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</si>
  <si>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</si>
  <si>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</si>
  <si>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</si>
  <si>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</si>
  <si>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</si>
  <si>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</si>
  <si>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</si>
  <si>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</si>
  <si>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</si>
  <si>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</si>
  <si>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</si>
  <si>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</si>
  <si>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</si>
  <si>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</si>
  <si>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</si>
  <si>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</si>
  <si>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</si>
  <si>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</si>
  <si>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</si>
  <si>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</si>
  <si>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</si>
  <si>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</si>
  <si>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</si>
  <si>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</si>
  <si>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</si>
  <si>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</si>
  <si>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</si>
  <si>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</si>
  <si>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</si>
  <si>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</si>
  <si>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</si>
  <si>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</si>
  <si>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</si>
  <si>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</si>
  <si>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</si>
  <si>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</si>
  <si>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</si>
  <si>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</si>
  <si>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</si>
  <si>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</si>
  <si>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</si>
  <si>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</si>
  <si>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</si>
  <si>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</si>
  <si>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</si>
  <si>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</si>
  <si>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</si>
  <si>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</si>
  <si>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</si>
  <si>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</si>
  <si>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</si>
  <si>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</si>
  <si>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</si>
  <si>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</si>
  <si>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</si>
  <si>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</si>
  <si>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</si>
  <si>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</si>
  <si>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</si>
  <si>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</si>
  <si>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</si>
  <si>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</si>
  <si>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</si>
  <si>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</si>
  <si>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</si>
  <si>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</si>
  <si>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</si>
  <si>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</si>
  <si>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</si>
  <si>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</si>
  <si>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</si>
  <si>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</si>
  <si>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</si>
  <si>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</si>
  <si>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</si>
  <si>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</si>
  <si>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</si>
  <si>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</si>
  <si>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</si>
  <si>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</si>
  <si>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</si>
  <si>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</si>
  <si>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</si>
  <si>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</si>
  <si>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</si>
  <si>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</si>
  <si>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</si>
  <si>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</si>
  <si>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</si>
  <si>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</si>
  <si>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</si>
  <si>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</si>
  <si>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</si>
  <si>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</si>
  <si>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</si>
  <si>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</si>
  <si>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</si>
  <si>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</si>
  <si>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</si>
  <si>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</si>
  <si>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</si>
  <si>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</si>
  <si>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</si>
  <si>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</si>
  <si>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</si>
  <si>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</si>
  <si>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</si>
  <si>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</si>
  <si>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</si>
  <si>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</si>
  <si>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</si>
  <si>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</si>
  <si>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</si>
  <si>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</si>
  <si>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</si>
  <si>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</si>
  <si>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</si>
  <si>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</si>
  <si>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</si>
  <si>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</si>
  <si>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</si>
  <si>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</si>
  <si>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</si>
  <si>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</si>
  <si>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</si>
  <si>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</si>
  <si>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</si>
  <si>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</si>
  <si>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</si>
  <si>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</si>
  <si>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</si>
  <si>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</si>
  <si>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</si>
  <si>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</si>
  <si>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</si>
  <si>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</si>
  <si>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</si>
  <si>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</si>
  <si>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</si>
  <si>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</si>
  <si>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</si>
  <si>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</si>
  <si>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</si>
  <si>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</si>
  <si>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</si>
  <si>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</si>
  <si>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</si>
  <si>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</si>
  <si>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</si>
  <si>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</si>
  <si>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</si>
  <si>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</si>
  <si>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</si>
  <si>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</si>
  <si>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</si>
  <si>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</si>
  <si>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</si>
  <si>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</si>
  <si>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</si>
  <si>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</si>
  <si>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</si>
  <si>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</si>
  <si>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</si>
  <si>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</si>
  <si>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</si>
  <si>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</si>
  <si>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</si>
  <si>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</si>
  <si>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</si>
  <si>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</si>
  <si>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</si>
  <si>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</si>
  <si>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</si>
  <si>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</si>
  <si>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</si>
  <si>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</si>
  <si>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</si>
  <si>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</si>
  <si>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</si>
  <si>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</si>
  <si>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</si>
  <si>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</si>
  <si>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</si>
  <si>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</si>
  <si>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</si>
  <si>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</si>
  <si>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</si>
  <si>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</si>
  <si>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</si>
  <si>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</si>
  <si>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</si>
  <si>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</si>
  <si>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</si>
  <si>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</si>
  <si>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</si>
  <si>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</si>
  <si>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</si>
  <si>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</si>
  <si>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</si>
  <si>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</si>
  <si>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</si>
  <si>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</si>
  <si>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</si>
  <si>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</si>
  <si>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</si>
  <si>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</si>
  <si>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</si>
  <si>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</si>
  <si>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</si>
  <si>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</si>
  <si>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</si>
  <si>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</si>
  <si>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</si>
  <si>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</si>
  <si>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</si>
  <si>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</si>
  <si>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</si>
  <si>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</si>
  <si>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</si>
  <si>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</si>
  <si>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</si>
  <si>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</si>
  <si>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</si>
  <si>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</si>
  <si>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</si>
  <si>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</si>
  <si>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</si>
  <si>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</si>
  <si>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</si>
  <si>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</si>
  <si>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</si>
  <si>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</si>
  <si>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</si>
  <si>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</si>
  <si>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</si>
  <si>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</si>
  <si>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</si>
  <si>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</si>
  <si>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</si>
  <si>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</si>
  <si>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</si>
  <si>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</si>
  <si>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</si>
  <si>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</si>
  <si>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</si>
  <si>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</si>
  <si>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</si>
  <si>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</si>
  <si>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</si>
  <si>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</si>
  <si>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</si>
  <si>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</si>
  <si>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</si>
  <si>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</si>
  <si>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</si>
  <si>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</si>
  <si>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</si>
  <si>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</si>
  <si>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</si>
  <si>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</si>
  <si>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</si>
  <si>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</si>
  <si>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</si>
  <si>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</si>
  <si>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</si>
  <si>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</si>
  <si>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</si>
  <si>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</si>
  <si>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</si>
  <si>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</si>
  <si>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</si>
  <si>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</si>
  <si>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</si>
  <si>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</si>
  <si>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</si>
  <si>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</si>
  <si>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</si>
  <si>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</si>
  <si>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</si>
  <si>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</si>
  <si>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</si>
  <si>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</si>
  <si>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</si>
  <si>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</si>
  <si>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</si>
  <si>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</si>
  <si>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</si>
  <si>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</si>
  <si>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</si>
  <si>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</si>
  <si>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</si>
  <si>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</si>
  <si>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</si>
  <si>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</si>
  <si>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</si>
  <si>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</si>
  <si>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</si>
  <si>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</si>
  <si>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</si>
  <si>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</si>
  <si>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</si>
  <si>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</si>
  <si>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</si>
  <si>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</si>
  <si>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</si>
  <si>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</si>
  <si>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</si>
  <si>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</si>
  <si>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</si>
  <si>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</si>
  <si>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</si>
  <si>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</si>
  <si>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</si>
  <si>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</si>
  <si>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</si>
  <si>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</si>
  <si>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</si>
  <si>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</si>
  <si>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</si>
  <si>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</si>
  <si>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</si>
  <si>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</si>
  <si>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</si>
  <si>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</si>
  <si>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</si>
  <si>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</si>
  <si>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</si>
  <si>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</si>
  <si>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</si>
  <si>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</si>
  <si>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</si>
  <si>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</si>
  <si>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</si>
  <si>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</si>
  <si>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</si>
  <si>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</si>
  <si>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</si>
  <si>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</si>
  <si>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</si>
  <si>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</si>
  <si>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</si>
  <si>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</si>
  <si>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</si>
  <si>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</si>
  <si>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</si>
  <si>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</si>
  <si>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</si>
  <si>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</si>
  <si>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</si>
  <si>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</si>
  <si>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</si>
  <si>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</si>
  <si>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</si>
  <si>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</si>
  <si>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</si>
  <si>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</si>
  <si>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</si>
  <si>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</si>
  <si>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</si>
  <si>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</si>
  <si>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</si>
  <si>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</si>
  <si>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</si>
  <si>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</si>
  <si>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</si>
  <si>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</si>
  <si>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</si>
  <si>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</si>
  <si>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</si>
  <si>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</si>
  <si>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</si>
  <si>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</si>
  <si>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</si>
  <si>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</si>
  <si>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</si>
  <si>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</si>
  <si>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</si>
  <si>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</si>
  <si>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</si>
  <si>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</si>
  <si>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</si>
  <si>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</si>
  <si>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</si>
  <si>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</si>
  <si>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</si>
  <si>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</si>
  <si>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</si>
  <si>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</si>
  <si>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</si>
  <si>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</si>
  <si>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</si>
  <si>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</si>
  <si>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</si>
  <si>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</si>
  <si>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</si>
  <si>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</si>
  <si>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</si>
  <si>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</si>
  <si>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</si>
  <si>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</si>
  <si>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</si>
  <si>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</si>
  <si>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</si>
  <si>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</si>
  <si>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</si>
  <si>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</si>
  <si>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</si>
  <si>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</si>
  <si>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</si>
  <si>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</si>
  <si>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</si>
  <si>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</si>
  <si>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</si>
  <si>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</si>
  <si>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</si>
  <si>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</si>
  <si>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</si>
  <si>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</si>
  <si>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</si>
  <si>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</si>
  <si>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</si>
  <si>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</si>
  <si>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</si>
  <si>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</si>
  <si>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</si>
  <si>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</si>
  <si>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</si>
  <si>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</si>
  <si>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</si>
  <si>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</si>
  <si>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</si>
  <si>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</si>
  <si>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</si>
  <si>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</si>
  <si>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</si>
  <si>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</si>
  <si>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</si>
  <si>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</si>
  <si>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</si>
  <si>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</si>
  <si>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</si>
  <si>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</si>
  <si>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</si>
  <si>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</si>
  <si>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</si>
  <si>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</si>
  <si>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</si>
  <si>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</si>
  <si>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</si>
  <si>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</si>
  <si>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</si>
  <si>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</si>
  <si>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</si>
  <si>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</si>
  <si>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</si>
  <si>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</si>
  <si>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</si>
  <si>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</si>
  <si>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</si>
  <si>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</si>
  <si>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</si>
  <si>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</si>
  <si>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</si>
  <si>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</si>
  <si>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</si>
  <si>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</si>
  <si>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</si>
  <si>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</si>
  <si>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</si>
  <si>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</si>
  <si>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</si>
  <si>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</si>
  <si>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</si>
  <si>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</si>
  <si>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</si>
  <si>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</si>
  <si>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</si>
  <si>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</si>
  <si>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</si>
  <si>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</si>
  <si>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</si>
  <si>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</si>
  <si>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</si>
  <si>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</si>
  <si>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</si>
  <si>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</si>
  <si>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</si>
  <si>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</si>
  <si>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</si>
  <si>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</si>
  <si>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</si>
  <si>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</si>
  <si>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</si>
  <si>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</si>
  <si>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</si>
  <si>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</si>
  <si>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</si>
  <si>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</si>
  <si>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</si>
  <si>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</si>
  <si>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</si>
  <si>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</si>
  <si>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</si>
  <si>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</si>
  <si>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</si>
  <si>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</si>
  <si>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</si>
  <si>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</si>
  <si>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</si>
  <si>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</si>
  <si>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</si>
  <si>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</si>
  <si>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</si>
  <si>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</si>
  <si>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</si>
  <si>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</si>
  <si>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</si>
  <si>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</si>
  <si>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</si>
  <si>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</si>
  <si>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</si>
  <si>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</si>
  <si>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</si>
  <si>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</si>
  <si>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</si>
  <si>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</si>
  <si>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</si>
  <si>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</si>
  <si>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</si>
  <si>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</si>
  <si>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</si>
  <si>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</si>
  <si>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</si>
  <si>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</si>
  <si>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</si>
  <si>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</si>
  <si>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</si>
  <si>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</si>
  <si>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</si>
  <si>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</si>
  <si>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</si>
  <si>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</si>
  <si>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</si>
  <si>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</si>
  <si>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</si>
  <si>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</si>
  <si>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</si>
  <si>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</si>
  <si>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</si>
  <si>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</si>
  <si>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</si>
  <si>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</si>
  <si>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</si>
  <si>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</si>
  <si>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</si>
  <si>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</si>
  <si>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</si>
  <si>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</si>
  <si>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</si>
  <si>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</si>
  <si>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</si>
  <si>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</si>
  <si>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</si>
  <si>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</si>
  <si>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</si>
  <si>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</si>
  <si>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</si>
  <si>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</si>
  <si>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</si>
  <si>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</si>
  <si>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</si>
  <si>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</si>
  <si>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</si>
  <si>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</si>
  <si>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</si>
  <si>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</si>
  <si>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</si>
  <si>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</si>
  <si>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</si>
  <si>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</si>
  <si>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</si>
  <si>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</si>
  <si>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</si>
  <si>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</si>
  <si>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</si>
  <si>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</si>
  <si>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</si>
  <si>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</si>
  <si>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</si>
  <si>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</si>
  <si>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</si>
  <si>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</si>
  <si>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</si>
  <si>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</si>
  <si>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</si>
  <si>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</si>
  <si>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</si>
  <si>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</si>
  <si>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</si>
  <si>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</si>
  <si>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</si>
  <si>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</si>
  <si>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</si>
  <si>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</si>
  <si>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</si>
  <si>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</si>
  <si>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</si>
  <si>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</si>
  <si>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</si>
  <si>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</si>
  <si>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</si>
  <si>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</si>
  <si>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</si>
  <si>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</si>
  <si>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</si>
  <si>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</si>
  <si>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</si>
  <si>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</si>
  <si>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</si>
  <si>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</si>
  <si>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</si>
  <si>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</si>
  <si>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</si>
  <si>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</si>
  <si>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</si>
  <si>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</si>
  <si>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</si>
  <si>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</si>
  <si>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</si>
  <si>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</si>
  <si>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</si>
  <si>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</si>
  <si>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</si>
  <si>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</si>
  <si>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</si>
  <si>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</si>
  <si>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</si>
  <si>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</si>
  <si>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</si>
  <si>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</si>
  <si>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</si>
  <si>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</si>
  <si>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</si>
  <si>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</si>
  <si>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</si>
  <si>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</si>
  <si>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</si>
  <si>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</si>
  <si>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</si>
  <si>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</si>
  <si>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</si>
  <si>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</si>
  <si>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</si>
  <si>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</si>
  <si>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</si>
  <si>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</si>
  <si>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</si>
  <si>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</si>
  <si>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</si>
  <si>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</si>
  <si>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</si>
  <si>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</si>
  <si>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</si>
  <si>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</si>
  <si>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</si>
  <si>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</si>
  <si>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</si>
  <si>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</si>
  <si>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</si>
  <si>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</si>
  <si>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</si>
  <si>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</si>
  <si>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</si>
  <si>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</si>
  <si>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</si>
  <si>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</si>
  <si>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</si>
  <si>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</si>
  <si>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</si>
  <si>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</si>
  <si>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</si>
  <si>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</si>
  <si>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</si>
  <si>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</si>
  <si>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</si>
  <si>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</si>
  <si>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</si>
  <si>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</si>
  <si>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</si>
  <si>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</si>
  <si>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</si>
  <si>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</si>
  <si>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</si>
  <si>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</si>
  <si>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</si>
  <si>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</si>
  <si>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</si>
  <si>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</si>
  <si>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</si>
  <si>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</si>
  <si>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</si>
  <si>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</si>
  <si>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</si>
  <si>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</si>
  <si>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</si>
  <si>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</si>
  <si>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</si>
  <si>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</si>
  <si>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</si>
  <si>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</si>
  <si>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</si>
  <si>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</si>
  <si>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</si>
  <si>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</si>
  <si>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</si>
  <si>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</si>
  <si>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</si>
  <si>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</si>
  <si>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</si>
  <si>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</si>
  <si>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</si>
  <si>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</si>
  <si>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</si>
  <si>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</si>
  <si>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</si>
  <si>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</si>
  <si>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</si>
  <si>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</si>
  <si>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</si>
  <si>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</si>
  <si>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</si>
  <si>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</si>
  <si>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</si>
  <si>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</si>
  <si>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</si>
  <si>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</si>
  <si>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</si>
  <si>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</si>
  <si>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</si>
  <si>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</si>
  <si>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</si>
  <si>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</si>
  <si>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</si>
  <si>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</si>
  <si>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</si>
  <si>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</si>
  <si>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</si>
  <si>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</si>
  <si>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</si>
  <si>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</si>
  <si>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</si>
  <si>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</si>
  <si>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</si>
  <si>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</si>
  <si>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</si>
  <si>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</si>
  <si>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</si>
  <si>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</si>
  <si>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</si>
  <si>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</si>
  <si>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</si>
  <si>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</si>
  <si>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</si>
  <si>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</si>
  <si>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</si>
  <si>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</si>
  <si>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</si>
  <si>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</si>
  <si>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</si>
  <si>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</si>
  <si>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</si>
  <si>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</si>
  <si>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</si>
  <si>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</si>
  <si>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</si>
  <si>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</si>
  <si>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</si>
  <si>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</si>
  <si>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</si>
  <si>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</si>
  <si>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</si>
  <si>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</si>
  <si>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</si>
  <si>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</si>
  <si>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</si>
  <si>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</si>
  <si>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</si>
  <si>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</si>
  <si>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</si>
  <si>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</si>
  <si>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</si>
  <si>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</si>
  <si>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</si>
  <si>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</si>
  <si>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</si>
  <si>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</si>
  <si>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</si>
  <si>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</si>
  <si>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</si>
  <si>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</si>
  <si>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</si>
  <si>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</si>
  <si>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</si>
  <si>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</si>
  <si>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</si>
  <si>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</si>
  <si>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</si>
  <si>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</si>
  <si>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</si>
  <si>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</si>
  <si>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</si>
  <si>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</si>
  <si>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</si>
  <si>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</si>
  <si>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</si>
  <si>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</si>
  <si>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</si>
  <si>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</si>
  <si>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</si>
  <si>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</si>
  <si>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</si>
  <si>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</si>
  <si>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</si>
  <si>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</si>
  <si>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</si>
  <si>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</si>
  <si>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</si>
  <si>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</si>
  <si>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</si>
  <si>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</si>
  <si>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</si>
  <si>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</si>
  <si>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</si>
  <si>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</si>
  <si>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</si>
  <si>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</si>
  <si>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</si>
  <si>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</si>
  <si>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</si>
  <si>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</si>
  <si>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</si>
  <si>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</si>
  <si>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</si>
  <si>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</si>
  <si>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</si>
  <si>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</si>
  <si>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</si>
  <si>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</si>
  <si>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</si>
  <si>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</si>
  <si>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</si>
  <si>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</si>
  <si>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</si>
  <si>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</si>
  <si>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</si>
  <si>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</si>
  <si>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</si>
  <si>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</si>
  <si>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</si>
  <si>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</si>
  <si>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</si>
  <si>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</si>
  <si>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</si>
  <si>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</si>
  <si>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</si>
  <si>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</si>
  <si>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</si>
  <si>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</si>
  <si>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</si>
  <si>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</si>
  <si>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</si>
  <si>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</si>
  <si>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</si>
  <si>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</si>
  <si>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</si>
  <si>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</si>
  <si>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</si>
  <si>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</si>
  <si>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</si>
  <si>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</si>
  <si>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</si>
  <si>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</si>
  <si>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</si>
  <si>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</si>
  <si>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</si>
  <si>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</si>
  <si>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</si>
  <si>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</si>
  <si>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</si>
  <si>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</si>
  <si>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</si>
  <si>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</si>
  <si>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</si>
  <si>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</si>
  <si>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</si>
  <si>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</si>
  <si>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</si>
  <si>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</si>
  <si>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</si>
  <si>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</si>
  <si>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</si>
  <si>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</si>
  <si>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</si>
  <si>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</si>
  <si>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</si>
  <si>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</si>
  <si>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</si>
  <si>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</si>
  <si>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</si>
  <si>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</si>
  <si>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</si>
  <si>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</si>
  <si>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</si>
  <si>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</si>
  <si>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</si>
  <si>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</si>
  <si>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</si>
  <si>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</si>
  <si>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</si>
  <si>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</si>
  <si>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</si>
  <si>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</si>
  <si>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</si>
  <si>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</si>
  <si>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</si>
  <si>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</si>
  <si>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</si>
  <si>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</si>
  <si>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</si>
  <si>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</si>
  <si>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</si>
  <si>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</si>
  <si>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</si>
  <si>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</si>
  <si>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</si>
  <si>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</si>
  <si>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</si>
  <si>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</si>
  <si>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</si>
  <si>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</si>
  <si>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</si>
  <si>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</si>
  <si>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</si>
  <si>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</si>
  <si>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</si>
  <si>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</si>
  <si>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</si>
  <si>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</si>
  <si>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</si>
  <si>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</si>
  <si>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</si>
  <si>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</si>
  <si>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</si>
  <si>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</si>
  <si>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</si>
  <si>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</si>
  <si>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</si>
  <si>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</si>
  <si>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</si>
  <si>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</si>
  <si>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</si>
  <si>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</si>
  <si>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</si>
  <si>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</si>
  <si>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</si>
  <si>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</si>
  <si>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</si>
  <si>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</si>
  <si>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</si>
  <si>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</si>
  <si>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</si>
  <si>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</si>
  <si>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</si>
  <si>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</si>
  <si>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</si>
  <si>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</si>
  <si>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</si>
  <si>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</si>
  <si>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</si>
  <si>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</si>
  <si>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</si>
  <si>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</si>
  <si>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</si>
  <si>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</si>
  <si>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</si>
  <si>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</si>
  <si>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</si>
  <si>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</si>
  <si>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</si>
  <si>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</si>
  <si>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</si>
  <si>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</si>
  <si>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</si>
  <si>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</si>
  <si>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</si>
  <si>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</si>
  <si>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</si>
  <si>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</si>
  <si>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</si>
  <si>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</si>
  <si>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</si>
  <si>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</si>
  <si>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</si>
  <si>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</si>
  <si>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</si>
  <si>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</si>
  <si>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</si>
  <si>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</si>
  <si>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</si>
  <si>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</si>
  <si>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</si>
  <si>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</si>
  <si>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</si>
  <si>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</si>
  <si>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</si>
  <si>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</si>
  <si>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</si>
  <si>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</si>
  <si>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</si>
  <si>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</si>
  <si>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</si>
  <si>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</si>
  <si>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</si>
  <si>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</si>
  <si>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</si>
  <si>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</si>
  <si>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</si>
  <si>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</si>
  <si>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</si>
  <si>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</si>
  <si>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</si>
  <si>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</si>
  <si>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</si>
  <si>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</si>
  <si>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</si>
  <si>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</si>
  <si>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</si>
  <si>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</si>
  <si>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</si>
  <si>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</si>
  <si>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</si>
  <si>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</si>
  <si>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</si>
  <si>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</si>
  <si>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</si>
  <si>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</si>
  <si>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</si>
  <si>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</si>
  <si>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</si>
  <si>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</si>
  <si>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</si>
  <si>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</si>
  <si>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</si>
  <si>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</si>
  <si>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</si>
  <si>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</si>
  <si>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</si>
  <si>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</si>
  <si>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</si>
  <si>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</si>
  <si>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</si>
  <si>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</si>
  <si>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</si>
  <si>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</si>
  <si>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</si>
  <si>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</si>
  <si>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</si>
  <si>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</si>
  <si>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</si>
  <si>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</si>
  <si>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</si>
  <si>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</si>
  <si>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</si>
  <si>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</si>
  <si>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</si>
  <si>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</si>
  <si>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</si>
  <si>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</si>
  <si>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</si>
  <si>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</si>
  <si>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</si>
  <si>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</si>
  <si>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</si>
  <si>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</si>
  <si>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</si>
  <si>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</si>
  <si>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</si>
  <si>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</si>
  <si>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</si>
  <si>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</si>
  <si>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</si>
  <si>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</si>
  <si>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</si>
  <si>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</si>
  <si>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</si>
  <si>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</si>
  <si>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</si>
  <si>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</si>
  <si>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</si>
  <si>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</si>
  <si>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</si>
  <si>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</si>
  <si>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</si>
  <si>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</si>
  <si>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</si>
  <si>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</si>
  <si>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</si>
  <si>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</si>
  <si>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</si>
  <si>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</si>
  <si>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</si>
  <si>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</si>
  <si>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</si>
  <si>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</si>
  <si>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</si>
  <si>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</si>
  <si>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</si>
  <si>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</si>
  <si>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</si>
  <si>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</si>
  <si>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</si>
  <si>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</si>
  <si>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</si>
  <si>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</si>
  <si>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</si>
  <si>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</si>
  <si>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</si>
  <si>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</si>
  <si>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</si>
  <si>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</si>
  <si>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</si>
  <si>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</si>
  <si>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</si>
  <si>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</si>
  <si>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</si>
  <si>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</si>
  <si>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</si>
  <si>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</si>
  <si>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</si>
  <si>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</si>
  <si>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</si>
  <si>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</si>
  <si>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</si>
  <si>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</si>
  <si>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</si>
  <si>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</si>
  <si>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</si>
  <si>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</si>
  <si>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</si>
  <si>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</si>
  <si>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</si>
  <si>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</si>
  <si>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</si>
  <si>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</si>
  <si>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</si>
  <si>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</si>
  <si>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</si>
  <si>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</si>
  <si>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</si>
  <si>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</si>
  <si>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</si>
  <si>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</si>
  <si>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</si>
  <si>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</si>
  <si>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</si>
  <si>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</si>
  <si>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</si>
  <si>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</si>
  <si>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</si>
  <si>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</si>
  <si>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</si>
  <si>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</si>
  <si>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</si>
  <si>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</si>
  <si>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</si>
  <si>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</si>
  <si>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</si>
  <si>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</si>
  <si>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</si>
  <si>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</si>
  <si>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</si>
  <si>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</si>
  <si>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</si>
  <si>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</si>
  <si>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</si>
  <si>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</si>
  <si>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</si>
  <si>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</si>
  <si>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</si>
  <si>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</si>
  <si>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</si>
  <si>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</si>
  <si>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</si>
  <si>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</si>
  <si>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</si>
  <si>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</si>
  <si>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</si>
  <si>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</si>
  <si>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</si>
  <si>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</si>
  <si>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</si>
  <si>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</si>
  <si>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</si>
  <si>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</si>
  <si>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</si>
  <si>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</si>
  <si>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</si>
  <si>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</si>
  <si>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</si>
  <si>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</si>
  <si>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</si>
  <si>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</si>
  <si>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</si>
  <si>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</si>
  <si>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</si>
  <si>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</si>
  <si>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</si>
  <si>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</si>
  <si>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</si>
  <si>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</si>
  <si>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</si>
  <si>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</si>
  <si>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</si>
  <si>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</si>
  <si>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</si>
  <si>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</si>
  <si>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</si>
  <si>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</si>
  <si>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</si>
  <si>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</si>
  <si>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</si>
  <si>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</si>
  <si>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</si>
  <si>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</si>
  <si>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</si>
  <si>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</si>
  <si>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</si>
  <si>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</si>
  <si>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</si>
  <si>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</si>
  <si>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</si>
  <si>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</si>
  <si>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</si>
  <si>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</si>
  <si>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</si>
  <si>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</si>
  <si>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</si>
  <si>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</si>
  <si>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</si>
  <si>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</si>
  <si>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</si>
  <si>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</si>
  <si>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</si>
  <si>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</si>
  <si>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</si>
  <si>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</si>
  <si>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</si>
  <si>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</si>
  <si>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</si>
  <si>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</si>
  <si>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</si>
  <si>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</si>
  <si>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</si>
  <si>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</si>
  <si>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</si>
  <si>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</si>
  <si>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</si>
  <si>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</si>
  <si>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</si>
  <si>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</si>
  <si>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</si>
  <si>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</si>
  <si>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</si>
  <si>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</si>
  <si>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</si>
  <si>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</si>
  <si>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</si>
  <si>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</si>
  <si>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</si>
  <si>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</si>
  <si>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</si>
  <si>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</si>
  <si>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</si>
  <si>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</si>
  <si>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</si>
  <si>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</si>
  <si>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</si>
  <si>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</si>
  <si>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</si>
  <si>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</si>
  <si>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</si>
  <si>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</si>
  <si>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</si>
  <si>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</si>
  <si>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</si>
  <si>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</si>
  <si>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</si>
  <si>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</si>
  <si>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</si>
  <si>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</si>
  <si>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</si>
  <si>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</si>
  <si>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</si>
  <si>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</si>
  <si>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</si>
  <si>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</si>
  <si>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</si>
  <si>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</si>
  <si>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</si>
  <si>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</si>
  <si>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</si>
  <si>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</si>
  <si>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</si>
  <si>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</si>
  <si>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</si>
  <si>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</si>
  <si>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</si>
  <si>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</si>
  <si>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</si>
  <si>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</si>
  <si>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</si>
  <si>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</si>
  <si>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</si>
  <si>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</si>
  <si>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</si>
  <si>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</si>
  <si>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</si>
  <si>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</si>
  <si>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</si>
  <si>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</si>
  <si>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</si>
  <si>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</si>
  <si>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</si>
  <si>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</si>
  <si>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</si>
  <si>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</si>
  <si>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</si>
  <si>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</si>
  <si>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</si>
  <si>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</si>
  <si>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</si>
  <si>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</si>
  <si>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</si>
  <si>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</si>
  <si>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</si>
  <si>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</si>
  <si>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</si>
  <si>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</si>
  <si>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</si>
  <si>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</si>
  <si>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</si>
  <si>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</si>
  <si>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</si>
  <si>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</si>
  <si>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</si>
  <si>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</si>
  <si>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</si>
  <si>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</si>
  <si>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</si>
  <si>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</si>
  <si>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</si>
  <si>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</si>
  <si>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</si>
  <si>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</si>
  <si>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</si>
  <si>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</si>
  <si>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</si>
  <si>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</si>
  <si>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</si>
  <si>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</si>
  <si>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</si>
  <si>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</si>
  <si>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</si>
  <si>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</si>
  <si>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</si>
  <si>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</si>
  <si>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</si>
  <si>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</si>
  <si>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</si>
  <si>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</si>
  <si>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</si>
  <si>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</si>
  <si>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</si>
  <si>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</si>
  <si>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</si>
  <si>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</si>
  <si>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</si>
  <si>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</si>
  <si>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</si>
  <si>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</si>
  <si>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</si>
  <si>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</si>
  <si>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</si>
  <si>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</si>
  <si>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</si>
  <si>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</si>
  <si>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</si>
  <si>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</si>
  <si>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</si>
  <si>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</si>
  <si>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</si>
  <si>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</si>
  <si>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</si>
  <si>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</si>
  <si>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</si>
  <si>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</si>
  <si>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</si>
  <si>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</si>
  <si>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</si>
  <si>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</si>
  <si>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</si>
  <si>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</si>
  <si>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</si>
  <si>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</si>
  <si>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</si>
  <si>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</si>
  <si>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</si>
  <si>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</si>
  <si>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</si>
  <si>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</si>
  <si>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</si>
  <si>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</si>
  <si>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</si>
  <si>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</si>
  <si>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</si>
  <si>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</si>
  <si>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</si>
  <si>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</si>
  <si>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</si>
  <si>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</si>
  <si>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</si>
  <si>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</si>
  <si>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</si>
  <si>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</si>
  <si>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</si>
  <si>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</si>
  <si>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</si>
  <si>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</si>
  <si>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</si>
  <si>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</si>
  <si>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</si>
  <si>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</si>
  <si>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</si>
  <si>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</si>
  <si>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</si>
  <si>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</si>
  <si>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</si>
  <si>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</si>
  <si>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</si>
  <si>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</si>
  <si>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</si>
  <si>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</si>
  <si>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</si>
  <si>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</si>
  <si>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</si>
  <si>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</si>
  <si>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</si>
  <si>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</si>
  <si>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</si>
  <si>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</si>
  <si>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</si>
  <si>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</si>
  <si>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</si>
  <si>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</si>
  <si>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</si>
  <si>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</si>
  <si>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</si>
  <si>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</si>
  <si>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</si>
  <si>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</si>
  <si>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</si>
  <si>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</si>
  <si>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</si>
  <si>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</si>
  <si>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</si>
  <si>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</si>
  <si>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</si>
  <si>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</si>
  <si>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</si>
  <si>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</si>
  <si>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</si>
  <si>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</si>
  <si>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</si>
  <si>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</si>
  <si>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</si>
  <si>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</si>
  <si>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</si>
  <si>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</si>
  <si>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</si>
  <si>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</si>
  <si>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</si>
  <si>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</si>
  <si>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</si>
  <si>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</si>
  <si>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</si>
  <si>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</si>
  <si>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</si>
  <si>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</si>
  <si>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</si>
  <si>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</si>
  <si>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</si>
  <si>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</si>
  <si>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</si>
  <si>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</si>
  <si>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</si>
  <si>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</si>
  <si>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</si>
  <si>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</si>
  <si>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</si>
  <si>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</si>
  <si>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</si>
  <si>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</si>
  <si>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</si>
  <si>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</si>
  <si>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</si>
  <si>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</si>
  <si>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</si>
  <si>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</si>
  <si>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</si>
  <si>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</si>
  <si>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</si>
  <si>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</si>
  <si>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</si>
  <si>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</si>
  <si>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</si>
  <si>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</si>
  <si>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</si>
  <si>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</si>
  <si>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</si>
  <si>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</si>
  <si>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</si>
  <si>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</si>
  <si>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</si>
  <si>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</si>
  <si>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</si>
  <si>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</si>
  <si>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</si>
  <si>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</si>
  <si>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</si>
  <si>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</si>
  <si>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</si>
  <si>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</si>
  <si>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</si>
  <si>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</si>
  <si>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</si>
  <si>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</si>
  <si>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</si>
  <si>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</si>
  <si>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</si>
  <si>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</si>
  <si>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</si>
  <si>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</si>
  <si>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</si>
  <si>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</si>
  <si>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</si>
  <si>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</si>
  <si>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</si>
  <si>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</si>
  <si>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</si>
  <si>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</si>
  <si>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</si>
  <si>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</si>
  <si>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</si>
  <si>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</si>
  <si>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</si>
  <si>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</si>
  <si>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</si>
  <si>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</si>
  <si>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</si>
  <si>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</si>
  <si>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</si>
  <si>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</si>
  <si>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</si>
  <si>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</si>
  <si>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</si>
  <si>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</si>
  <si>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</si>
  <si>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</si>
  <si>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</si>
  <si>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</si>
  <si>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</si>
  <si>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</si>
  <si>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</si>
  <si>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</si>
  <si>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</si>
  <si>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</si>
  <si>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</si>
  <si>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</si>
  <si>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</si>
  <si>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</si>
  <si>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</si>
  <si>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</si>
  <si>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</si>
  <si>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</si>
  <si>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</si>
  <si>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</si>
  <si>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</si>
  <si>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</si>
  <si>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</si>
  <si>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</si>
  <si>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</si>
  <si>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</si>
  <si>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</si>
  <si>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</si>
  <si>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</si>
  <si>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</si>
  <si>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</si>
  <si>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</si>
  <si>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</si>
  <si>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</si>
  <si>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</si>
  <si>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</si>
  <si>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</si>
  <si>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</si>
  <si>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</si>
  <si>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</si>
  <si>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</si>
  <si>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</si>
  <si>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</si>
  <si>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</si>
  <si>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</si>
  <si>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</si>
  <si>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</si>
  <si>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</si>
  <si>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</si>
  <si>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</si>
  <si>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</si>
  <si>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</si>
  <si>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</si>
  <si>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</si>
  <si>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</si>
  <si>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</si>
  <si>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</si>
  <si>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</si>
  <si>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</si>
  <si>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</si>
  <si>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</si>
  <si>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</si>
  <si>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</si>
  <si>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</si>
  <si>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</si>
  <si>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</si>
  <si>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</si>
  <si>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</si>
  <si>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</si>
  <si>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</si>
  <si>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</si>
  <si>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</si>
  <si>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</si>
  <si>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</si>
  <si>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</si>
  <si>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</si>
  <si>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</si>
  <si>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</si>
  <si>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</si>
  <si>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</si>
  <si>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</si>
  <si>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</si>
  <si>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</si>
  <si>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</si>
  <si>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</si>
  <si>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</si>
  <si>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</si>
  <si>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</si>
  <si>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</si>
  <si>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</si>
  <si>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</si>
  <si>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</si>
  <si>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</si>
  <si>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</si>
  <si>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</si>
  <si>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</si>
  <si>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</si>
  <si>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</si>
  <si>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</si>
  <si>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</si>
  <si>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</si>
  <si>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</si>
  <si>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</si>
  <si>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</si>
  <si>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</si>
  <si>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</si>
  <si>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</si>
  <si>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</si>
  <si>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</si>
  <si>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</si>
  <si>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</si>
  <si>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</si>
  <si>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</si>
  <si>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</si>
  <si>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</si>
  <si>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</si>
  <si>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</si>
  <si>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</si>
  <si>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</si>
  <si>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</si>
  <si>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</si>
  <si>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</si>
  <si>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</si>
  <si>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</si>
  <si>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</si>
  <si>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</si>
  <si>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</si>
  <si>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</si>
  <si>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</si>
  <si>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</si>
  <si>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</si>
  <si>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</si>
  <si>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</si>
  <si>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</si>
  <si>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</si>
  <si>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</si>
  <si>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</si>
  <si>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</si>
  <si>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</si>
  <si>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</si>
  <si>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</si>
  <si>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</si>
  <si>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</si>
  <si>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</si>
  <si>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</si>
  <si>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</si>
  <si>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</si>
  <si>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</si>
  <si>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</si>
  <si>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</si>
  <si>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</si>
  <si>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</si>
  <si>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</si>
  <si>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</si>
  <si>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</si>
  <si>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</si>
  <si>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</si>
  <si>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</si>
  <si>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</si>
  <si>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</si>
  <si>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</si>
  <si>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</si>
  <si>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</si>
  <si>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</si>
  <si>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</si>
  <si>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</si>
  <si>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</si>
  <si>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</si>
  <si>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</si>
  <si>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</si>
  <si>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</si>
  <si>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</si>
  <si>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</si>
  <si>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</si>
  <si>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</si>
  <si>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</si>
  <si>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</si>
  <si>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</si>
  <si>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</si>
  <si>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</si>
  <si>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</si>
  <si>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</si>
  <si>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</si>
  <si>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</si>
  <si>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</si>
  <si>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</si>
  <si>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</si>
  <si>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</si>
  <si>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</si>
  <si>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</si>
  <si>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</si>
  <si>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</si>
  <si>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</si>
  <si>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</si>
  <si>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</si>
  <si>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</si>
  <si>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</si>
  <si>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</si>
  <si>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</si>
  <si>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</si>
  <si>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</si>
  <si>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</si>
  <si>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</si>
  <si>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</si>
  <si>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</si>
  <si>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</si>
  <si>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</si>
  <si>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</si>
  <si>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</si>
  <si>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</si>
  <si>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</si>
  <si>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</si>
  <si>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</si>
  <si>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</si>
  <si>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</si>
  <si>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</si>
  <si>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</si>
  <si>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</si>
  <si>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</si>
  <si>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</si>
  <si>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</si>
  <si>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</si>
  <si>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</si>
  <si>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</si>
  <si>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</si>
  <si>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</si>
  <si>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</si>
  <si>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</si>
  <si>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</si>
  <si>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</si>
  <si>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</si>
  <si>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</si>
  <si>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</si>
  <si>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</si>
  <si>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</si>
  <si>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</si>
  <si>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</si>
  <si>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</si>
  <si>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</si>
  <si>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</si>
  <si>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</si>
  <si>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</si>
  <si>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</si>
  <si>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</si>
  <si>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</si>
  <si>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</si>
  <si>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</si>
  <si>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</si>
  <si>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</si>
  <si>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</si>
  <si>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</si>
  <si>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</si>
  <si>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</si>
  <si>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</si>
  <si>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</si>
  <si>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</si>
  <si>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</si>
  <si>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</si>
  <si>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</si>
  <si>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</si>
  <si>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</si>
  <si>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</si>
  <si>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</si>
  <si>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</si>
  <si>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</si>
  <si>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</si>
  <si>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</si>
  <si>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</si>
  <si>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</si>
  <si>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</si>
  <si>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</si>
  <si>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</si>
  <si>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</si>
  <si>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</si>
  <si>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</si>
  <si>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</si>
  <si>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</si>
  <si>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</si>
  <si>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</si>
  <si>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</si>
  <si>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</si>
  <si>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</si>
  <si>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</si>
  <si>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</si>
  <si>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</si>
  <si>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</si>
  <si>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</si>
  <si>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</si>
  <si>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</si>
  <si>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</si>
  <si>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</si>
  <si>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</si>
  <si>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</si>
  <si>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</si>
  <si>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</si>
  <si>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</si>
  <si>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</si>
  <si>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</si>
  <si>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</si>
  <si>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</si>
  <si>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</si>
  <si>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</si>
  <si>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</si>
  <si>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</si>
  <si>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</si>
  <si>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</si>
  <si>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</si>
  <si>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</si>
  <si>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</si>
  <si>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</si>
  <si>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</si>
  <si>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</si>
  <si>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</si>
  <si>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</si>
  <si>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</si>
  <si>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</si>
  <si>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</si>
  <si>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</si>
  <si>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</si>
  <si>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</si>
  <si>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</si>
  <si>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</si>
  <si>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</si>
  <si>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</si>
  <si>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</si>
  <si>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</si>
  <si>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</si>
  <si>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</si>
  <si>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</si>
  <si>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</si>
  <si>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</si>
  <si>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</si>
  <si>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</si>
  <si>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</si>
  <si>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</si>
  <si>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</si>
  <si>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</si>
  <si>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</si>
  <si>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</si>
  <si>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</si>
  <si>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</si>
  <si>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</si>
  <si>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</si>
  <si>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</si>
  <si>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</si>
  <si>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</si>
  <si>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</si>
  <si>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</si>
  <si>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</si>
  <si>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</si>
  <si>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</si>
  <si>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</si>
  <si>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</si>
  <si>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</si>
  <si>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</si>
  <si>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</si>
  <si>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</si>
  <si>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</si>
  <si>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</si>
  <si>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</si>
  <si>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</si>
  <si>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</si>
  <si>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</si>
  <si>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</si>
  <si>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</si>
  <si>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</si>
  <si>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</si>
  <si>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</si>
  <si>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</si>
  <si>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</si>
  <si>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</si>
  <si>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</si>
  <si>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</si>
  <si>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</si>
  <si>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</si>
  <si>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</si>
  <si>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</si>
  <si>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</si>
  <si>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</si>
  <si>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</si>
  <si>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</si>
  <si>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</si>
  <si>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</si>
  <si>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</si>
  <si>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</si>
  <si>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</si>
  <si>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</si>
  <si>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</si>
  <si>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</si>
  <si>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</si>
  <si>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</si>
  <si>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</si>
  <si>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</si>
  <si>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</si>
  <si>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</si>
  <si>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</si>
  <si>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</si>
  <si>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</si>
  <si>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</si>
  <si>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</si>
  <si>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</si>
  <si>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</si>
  <si>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</si>
  <si>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</si>
  <si>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</si>
  <si>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</si>
  <si>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</si>
  <si>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</si>
  <si>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</si>
  <si>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</si>
  <si>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</si>
  <si>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</si>
  <si>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</si>
  <si>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</si>
  <si>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</si>
  <si>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</si>
  <si>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</si>
  <si>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</si>
  <si>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</si>
  <si>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</si>
  <si>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</si>
  <si>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</si>
  <si>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</si>
  <si>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</si>
  <si>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</si>
  <si>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</si>
  <si>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</si>
  <si>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</si>
  <si>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</si>
  <si>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</si>
  <si>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</si>
  <si>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</si>
  <si>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</si>
  <si>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</si>
  <si>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</si>
  <si>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</si>
  <si>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</si>
  <si>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</si>
  <si>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</si>
  <si>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</si>
  <si>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</si>
  <si>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</si>
  <si>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</si>
  <si>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</si>
  <si>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</si>
  <si>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</si>
  <si>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</si>
  <si>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</si>
  <si>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</si>
  <si>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</si>
  <si>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</si>
  <si>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</si>
  <si>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</si>
  <si>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</si>
  <si>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</si>
  <si>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</si>
  <si>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</si>
  <si>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</si>
  <si>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</si>
  <si>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</si>
  <si>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</si>
  <si>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</si>
  <si>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</si>
  <si>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</si>
  <si>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</si>
  <si>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</si>
  <si>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</si>
  <si>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</si>
  <si>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</si>
  <si>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</si>
  <si>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</si>
  <si>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</si>
  <si>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</si>
  <si>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</si>
  <si>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</si>
  <si>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</si>
  <si>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</si>
  <si>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</si>
  <si>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</si>
  <si>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</si>
  <si>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</si>
  <si>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</si>
  <si>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</si>
  <si>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</si>
  <si>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</si>
  <si>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</si>
  <si>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</si>
  <si>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</si>
  <si>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</si>
  <si>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</si>
  <si>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</si>
  <si>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</si>
  <si>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</si>
  <si>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</si>
  <si>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</si>
  <si>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</si>
  <si>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</si>
  <si>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</si>
  <si>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</si>
  <si>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</si>
  <si>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</si>
  <si>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</si>
  <si>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</si>
  <si>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</si>
  <si>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</si>
  <si>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</si>
  <si>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</si>
  <si>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</si>
  <si>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</si>
  <si>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</si>
  <si>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</si>
  <si>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</si>
  <si>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</si>
  <si>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</si>
  <si>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</si>
  <si>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</si>
  <si>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</si>
  <si>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</si>
  <si>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</si>
  <si>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</si>
  <si>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</si>
  <si>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</si>
  <si>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</si>
  <si>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</si>
  <si>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</si>
  <si>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</si>
  <si>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</si>
  <si>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</si>
  <si>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</si>
  <si>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</si>
  <si>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</si>
  <si>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</si>
  <si>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</si>
  <si>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</si>
  <si>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</si>
  <si>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</si>
  <si>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</si>
  <si>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</si>
  <si>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</si>
  <si>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</si>
  <si>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</si>
  <si>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</si>
  <si>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</si>
  <si>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</si>
  <si>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</si>
  <si>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</si>
  <si>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</si>
  <si>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</si>
  <si>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</si>
  <si>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</si>
  <si>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</si>
  <si>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</si>
  <si>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</si>
  <si>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</si>
  <si>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</si>
  <si>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</si>
  <si>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</si>
  <si>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</si>
  <si>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</si>
  <si>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</si>
  <si>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</si>
  <si>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</si>
  <si>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</si>
  <si>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</si>
  <si>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</si>
  <si>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</si>
  <si>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</si>
  <si>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</si>
  <si>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</si>
  <si>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</si>
  <si>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</si>
  <si>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</si>
  <si>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</si>
  <si>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</si>
  <si>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</si>
  <si>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</si>
  <si>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</si>
  <si>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</si>
  <si>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</si>
  <si>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</si>
  <si>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</si>
  <si>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</si>
  <si>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</si>
  <si>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</si>
  <si>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</si>
  <si>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</si>
  <si>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</si>
  <si>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</si>
  <si>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</si>
  <si>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</si>
  <si>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</si>
  <si>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</si>
  <si>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</si>
  <si>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</si>
  <si>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</si>
  <si>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</si>
  <si>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</si>
  <si>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</si>
  <si>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</si>
  <si>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</si>
  <si>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</si>
  <si>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</si>
  <si>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</si>
  <si>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</si>
  <si>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</si>
  <si>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</si>
  <si>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</si>
  <si>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</si>
  <si>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</si>
  <si>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</si>
  <si>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</si>
  <si>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</si>
  <si>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</si>
  <si>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</si>
  <si>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</si>
  <si>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</si>
  <si>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</si>
  <si>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</si>
  <si>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</si>
  <si>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</si>
  <si>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</si>
  <si>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</si>
  <si>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</si>
  <si>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</si>
  <si>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</si>
  <si>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</si>
  <si>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</si>
  <si>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</si>
  <si>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</si>
  <si>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</si>
  <si>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</si>
  <si>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</si>
  <si>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</si>
  <si>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</si>
  <si>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</si>
  <si>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</si>
  <si>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</si>
  <si>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</si>
  <si>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</si>
  <si>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</si>
  <si>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</si>
  <si>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</si>
  <si>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</si>
  <si>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</si>
  <si>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</si>
  <si>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</si>
  <si>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</si>
  <si>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</si>
  <si>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</si>
  <si>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</si>
  <si>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</si>
  <si>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</si>
  <si>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</si>
  <si>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</si>
  <si>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</si>
  <si>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</si>
  <si>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</si>
  <si>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</si>
  <si>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</si>
  <si>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</si>
  <si>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</si>
  <si>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</si>
  <si>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</si>
  <si>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</si>
  <si>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</si>
  <si>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</si>
  <si>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</si>
  <si>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</si>
  <si>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</si>
  <si>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</si>
  <si>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</si>
  <si>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</si>
  <si>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</si>
  <si>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</si>
  <si>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</si>
  <si>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</si>
  <si>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</si>
  <si>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</si>
  <si>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</si>
  <si>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</si>
  <si>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</si>
  <si>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</si>
  <si>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</si>
  <si>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</si>
  <si>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</si>
  <si>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</si>
  <si>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</si>
  <si>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</si>
  <si>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</si>
  <si>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</si>
  <si>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</si>
  <si>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</si>
  <si>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</si>
  <si>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</si>
  <si>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</si>
  <si>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</si>
  <si>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</si>
  <si>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</si>
  <si>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</si>
  <si>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</si>
  <si>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</si>
  <si>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</si>
  <si>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</si>
  <si>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</si>
  <si>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</si>
  <si>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</si>
  <si>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</si>
  <si>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</si>
  <si>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</si>
  <si>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</si>
  <si>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</si>
  <si>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</si>
  <si>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</si>
  <si>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</si>
  <si>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</si>
  <si>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</si>
  <si>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</si>
  <si>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</si>
  <si>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</si>
  <si>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</si>
  <si>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</si>
  <si>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</si>
  <si>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</si>
  <si>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</si>
  <si>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</si>
  <si>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</si>
  <si>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</si>
  <si>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</si>
  <si>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</si>
  <si>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</si>
  <si>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</si>
  <si>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</si>
  <si>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</si>
  <si>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</si>
  <si>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</si>
  <si>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</si>
  <si>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</si>
  <si>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</si>
  <si>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</si>
  <si>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</si>
  <si>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</si>
  <si>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</si>
  <si>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</si>
  <si>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</si>
  <si>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</si>
  <si>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</si>
  <si>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</si>
  <si>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</si>
  <si>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</si>
  <si>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</si>
  <si>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</si>
  <si>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</si>
  <si>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</si>
  <si>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</si>
  <si>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</si>
  <si>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</si>
  <si>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</si>
  <si>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</si>
  <si>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</si>
  <si>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</si>
  <si>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</si>
  <si>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</si>
  <si>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</si>
  <si>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</si>
  <si>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</si>
  <si>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</si>
  <si>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</si>
  <si>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</si>
  <si>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</si>
  <si>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</si>
  <si>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</si>
  <si>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</si>
  <si>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</si>
  <si>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</si>
  <si>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</si>
  <si>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</si>
  <si>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</si>
  <si>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</si>
  <si>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</si>
  <si>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</si>
  <si>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</si>
  <si>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</si>
  <si>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</si>
  <si>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</si>
  <si>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</si>
  <si>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</si>
  <si>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</si>
  <si>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</si>
  <si>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</si>
  <si>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</si>
  <si>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</si>
  <si>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</si>
  <si>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</si>
  <si>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</si>
  <si>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</si>
  <si>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</si>
  <si>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</si>
  <si>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</si>
  <si>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</si>
  <si>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</si>
  <si>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</si>
  <si>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</si>
  <si>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</si>
  <si>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</si>
  <si>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</si>
  <si>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</si>
  <si>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</si>
  <si>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</si>
  <si>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</si>
  <si>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</si>
  <si>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</si>
  <si>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</si>
  <si>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</si>
  <si>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</si>
  <si>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</si>
  <si>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</si>
  <si>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</si>
  <si>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</si>
  <si>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</si>
  <si>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</si>
  <si>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</si>
  <si>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</si>
  <si>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</si>
  <si>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</si>
  <si>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</si>
  <si>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</si>
  <si>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</si>
  <si>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</si>
  <si>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</si>
  <si>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</si>
  <si>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</si>
  <si>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</si>
  <si>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</si>
  <si>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</si>
  <si>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</si>
  <si>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</si>
  <si>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</si>
  <si>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</si>
  <si>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</si>
  <si>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</si>
  <si>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</si>
  <si>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</si>
  <si>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</si>
  <si>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</si>
  <si>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</si>
  <si>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</si>
  <si>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</si>
  <si>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</si>
  <si>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</si>
  <si>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</si>
  <si>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</si>
  <si>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</si>
  <si>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</si>
  <si>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</si>
  <si>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</si>
  <si>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</si>
  <si>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</si>
  <si>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</si>
  <si>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</si>
  <si>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</si>
  <si>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</si>
  <si>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</si>
  <si>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</si>
  <si>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</si>
  <si>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</si>
  <si>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</si>
  <si>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</si>
  <si>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</si>
  <si>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</si>
  <si>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</si>
  <si>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</si>
  <si>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</si>
  <si>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</si>
  <si>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</si>
  <si>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</si>
  <si>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</si>
  <si>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</si>
  <si>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</si>
  <si>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</si>
  <si>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</si>
  <si>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</si>
  <si>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</si>
  <si>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</si>
  <si>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</si>
  <si>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</si>
  <si>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</si>
  <si>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</si>
  <si>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</si>
  <si>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</si>
  <si>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</si>
  <si>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</si>
  <si>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</si>
  <si>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</si>
  <si>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</si>
  <si>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</si>
  <si>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</si>
  <si>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</si>
  <si>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</si>
  <si>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</si>
  <si>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</si>
  <si>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</si>
  <si>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</si>
  <si>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</si>
  <si>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</si>
  <si>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</si>
  <si>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</si>
  <si>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</si>
  <si>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</si>
  <si>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</si>
  <si>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</si>
  <si>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</si>
  <si>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</si>
  <si>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</si>
  <si>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</si>
  <si>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</si>
  <si>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</si>
  <si>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</si>
  <si>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</si>
  <si>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</si>
  <si>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</si>
  <si>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</si>
  <si>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</si>
  <si>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</si>
  <si>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</si>
  <si>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</si>
  <si>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</si>
  <si>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</si>
  <si>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</si>
  <si>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</si>
  <si>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</si>
  <si>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</si>
  <si>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</si>
  <si>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</si>
  <si>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</si>
  <si>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</si>
  <si>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</si>
  <si>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</si>
  <si>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</si>
  <si>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</si>
  <si>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</si>
  <si>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</si>
  <si>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</si>
  <si>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</si>
  <si>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</si>
  <si>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</si>
  <si>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</si>
  <si>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</si>
  <si>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</si>
  <si>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</si>
  <si>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</si>
  <si>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</si>
  <si>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</si>
  <si>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</si>
  <si>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</si>
  <si>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</si>
  <si>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</si>
  <si>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</si>
  <si>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</si>
  <si>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</si>
  <si>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</si>
  <si>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</si>
  <si>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</si>
  <si>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</si>
  <si>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</si>
  <si>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</si>
  <si>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</si>
  <si>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</si>
  <si>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</si>
  <si>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</si>
  <si>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</si>
  <si>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</si>
  <si>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</si>
  <si>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</si>
  <si>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</si>
  <si>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</si>
  <si>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</si>
  <si>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</si>
  <si>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</si>
  <si>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</si>
  <si>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</si>
  <si>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</si>
  <si>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</si>
  <si>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</si>
  <si>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</si>
  <si>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</si>
  <si>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</si>
  <si>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</si>
  <si>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</si>
  <si>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</si>
  <si>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</si>
  <si>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</si>
  <si>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</si>
  <si>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</si>
  <si>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</si>
  <si>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</si>
  <si>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</si>
  <si>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</si>
  <si>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</si>
  <si>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</si>
  <si>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</si>
  <si>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</si>
  <si>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</si>
  <si>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</si>
  <si>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</si>
  <si>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</si>
  <si>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</si>
  <si>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</si>
  <si>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</si>
  <si>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</si>
  <si>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</si>
  <si>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</si>
  <si>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</si>
  <si>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</si>
  <si>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</si>
  <si>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</si>
  <si>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</si>
  <si>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</si>
  <si>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</si>
  <si>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</si>
  <si>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</si>
  <si>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</si>
  <si>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</si>
  <si>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</si>
  <si>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</si>
  <si>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</si>
  <si>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</si>
  <si>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</si>
  <si>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</si>
  <si>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</si>
  <si>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</si>
  <si>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</si>
  <si>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</si>
  <si>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</si>
  <si>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</si>
  <si>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</si>
  <si>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</si>
  <si>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</si>
  <si>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</si>
  <si>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</si>
  <si>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</si>
  <si>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</si>
  <si>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</si>
  <si>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</si>
  <si>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</si>
  <si>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</si>
  <si>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</si>
  <si>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</si>
  <si>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</si>
  <si>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</si>
  <si>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</si>
  <si>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</si>
  <si>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</si>
  <si>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</si>
  <si>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</si>
  <si>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</si>
  <si>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</si>
  <si>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</si>
  <si>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</si>
  <si>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</si>
  <si>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</si>
  <si>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</si>
  <si>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</si>
  <si>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</si>
  <si>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</si>
  <si>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</si>
  <si>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</si>
  <si>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</si>
  <si>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</si>
  <si>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</si>
  <si>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</si>
  <si>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</si>
  <si>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</si>
  <si>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</si>
  <si>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</si>
  <si>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</si>
  <si>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</si>
  <si>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</si>
  <si>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</si>
  <si>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</si>
  <si>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</si>
  <si>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</si>
  <si>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</si>
  <si>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</si>
  <si>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</si>
  <si>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</si>
  <si>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</si>
  <si>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</si>
  <si>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</si>
  <si>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</si>
  <si>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</si>
  <si>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</si>
  <si>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</si>
  <si>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</si>
  <si>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</si>
  <si>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</si>
  <si>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</si>
  <si>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</si>
  <si>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</si>
  <si>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</si>
  <si>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</si>
  <si>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</si>
  <si>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</si>
  <si>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</si>
  <si>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</si>
  <si>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</si>
  <si>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</si>
  <si>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</si>
  <si>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</si>
  <si>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</si>
  <si>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</si>
  <si>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</si>
  <si>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</si>
  <si>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</si>
  <si>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</si>
  <si>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</si>
  <si>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</si>
  <si>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</si>
  <si>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</si>
  <si>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</si>
  <si>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</si>
  <si>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</si>
  <si>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</si>
  <si>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</si>
  <si>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</si>
  <si>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</si>
  <si>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</si>
  <si>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</si>
  <si>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</si>
  <si>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</si>
  <si>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</si>
  <si>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</si>
  <si>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</si>
  <si>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</si>
  <si>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</si>
  <si>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</si>
  <si>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</si>
  <si>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</si>
  <si>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</si>
  <si>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</si>
  <si>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</si>
  <si>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</si>
  <si>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</si>
  <si>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</si>
  <si>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</si>
  <si>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</si>
  <si>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</si>
  <si>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</si>
  <si>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</si>
  <si>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</si>
  <si>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</si>
  <si>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</si>
  <si>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</si>
  <si>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</si>
  <si>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</si>
  <si>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</si>
  <si>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</si>
  <si>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</si>
  <si>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</si>
  <si>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</si>
  <si>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</si>
  <si>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</si>
  <si>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</si>
  <si>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</si>
  <si>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</si>
  <si>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</si>
  <si>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</si>
  <si>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</si>
  <si>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</si>
  <si>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</si>
  <si>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</si>
  <si>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</si>
  <si>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</si>
  <si>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</si>
  <si>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</si>
  <si>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</si>
  <si>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</si>
  <si>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</si>
  <si>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</si>
  <si>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</si>
  <si>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</si>
  <si>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</si>
  <si>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</si>
  <si>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</si>
  <si>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</si>
  <si>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</si>
  <si>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</si>
  <si>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</si>
  <si>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</si>
  <si>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</si>
  <si>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</si>
  <si>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</si>
  <si>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</si>
  <si>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</si>
  <si>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</si>
  <si>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</si>
  <si>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</si>
  <si>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</si>
  <si>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</si>
  <si>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</si>
  <si>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</si>
  <si>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</si>
  <si>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</si>
  <si>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</si>
  <si>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</si>
  <si>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</si>
  <si>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</si>
  <si>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</si>
  <si>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</si>
  <si>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</si>
  <si>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</si>
  <si>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</si>
  <si>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</si>
  <si>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</si>
  <si>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</si>
  <si>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</si>
  <si>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</si>
  <si>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</si>
  <si>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</si>
  <si>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</si>
  <si>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</si>
  <si>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</si>
  <si>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</si>
  <si>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</si>
  <si>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</si>
  <si>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</si>
  <si>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</si>
  <si>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</si>
  <si>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</si>
  <si>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</si>
  <si>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</si>
  <si>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</si>
  <si>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</si>
  <si>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</si>
  <si>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</si>
  <si>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</si>
  <si>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</si>
  <si>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</si>
  <si>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</si>
  <si>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</si>
  <si>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</si>
  <si>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</si>
  <si>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</si>
  <si>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</si>
  <si>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</si>
  <si>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</si>
  <si>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</si>
  <si>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</si>
  <si>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</si>
  <si>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</si>
  <si>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</si>
  <si>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</si>
  <si>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</si>
  <si>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</si>
  <si>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</si>
  <si>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</si>
  <si>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</si>
  <si>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</si>
  <si>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</si>
  <si>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</si>
  <si>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</si>
  <si>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</si>
  <si>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</si>
  <si>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</si>
  <si>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</si>
  <si>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</si>
  <si>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</si>
  <si>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</si>
  <si>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</si>
  <si>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</si>
  <si>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</si>
  <si>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</si>
  <si>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</si>
  <si>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</si>
  <si>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</si>
  <si>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</si>
  <si>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</si>
  <si>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</si>
  <si>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</si>
  <si>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</si>
  <si>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</si>
  <si>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</si>
  <si>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</si>
  <si>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</si>
  <si>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</si>
  <si>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</si>
  <si>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</si>
  <si>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</si>
  <si>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</si>
  <si>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</si>
  <si>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</si>
  <si>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</si>
  <si>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</si>
  <si>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</si>
  <si>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</si>
  <si>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</si>
  <si>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</si>
  <si>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</si>
  <si>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</si>
  <si>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</si>
  <si>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</si>
  <si>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</si>
  <si>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</si>
  <si>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</si>
  <si>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</si>
  <si>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</si>
  <si>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</si>
  <si>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</si>
  <si>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</si>
  <si>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</si>
  <si>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</si>
  <si>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</si>
  <si>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</si>
  <si>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</si>
  <si>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</si>
  <si>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</si>
  <si>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</si>
  <si>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</si>
  <si>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</si>
  <si>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</si>
  <si>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</si>
  <si>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</si>
  <si>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</si>
  <si>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</si>
  <si>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</si>
  <si>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</si>
  <si>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</si>
  <si>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</si>
  <si>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</si>
  <si>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</si>
  <si>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</si>
  <si>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</si>
  <si>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</si>
  <si>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</si>
  <si>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</si>
  <si>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</si>
  <si>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</si>
  <si>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</si>
  <si>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</si>
  <si>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</si>
  <si>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</si>
  <si>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</si>
  <si>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</si>
  <si>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</si>
  <si>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</si>
  <si>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</si>
  <si>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</si>
  <si>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</si>
  <si>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</si>
  <si>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</si>
  <si>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</si>
  <si>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</si>
  <si>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</si>
  <si>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</si>
  <si>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</si>
  <si>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</si>
  <si>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</si>
  <si>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</si>
  <si>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</si>
  <si>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</si>
  <si>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</si>
  <si>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</si>
  <si>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</si>
  <si>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</si>
  <si>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</si>
  <si>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</si>
  <si>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</si>
  <si>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</si>
  <si>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</si>
  <si>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</si>
  <si>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</si>
  <si>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</si>
  <si>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</si>
  <si>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</si>
  <si>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</si>
  <si>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</si>
  <si>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</si>
  <si>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</si>
  <si>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</si>
  <si>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</si>
  <si>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</si>
  <si>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</si>
  <si>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</si>
  <si>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</si>
  <si>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</si>
  <si>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</si>
  <si>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</si>
  <si>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</si>
  <si>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</si>
  <si>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</si>
  <si>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</si>
  <si>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</si>
  <si>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</si>
  <si>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</si>
  <si>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</si>
  <si>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</si>
  <si>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</si>
  <si>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</si>
  <si>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</si>
  <si>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</si>
  <si>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</si>
  <si>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</si>
  <si>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</si>
  <si>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</si>
  <si>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</si>
  <si>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</si>
  <si>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</si>
  <si>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</si>
  <si>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</si>
  <si>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</si>
  <si>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</si>
  <si>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</si>
  <si>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</si>
  <si>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</si>
  <si>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</si>
  <si>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</si>
  <si>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</si>
  <si>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</si>
  <si>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</si>
  <si>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</si>
  <si>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</si>
  <si>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</si>
  <si>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</si>
  <si>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</si>
  <si>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</si>
  <si>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</si>
  <si>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</si>
  <si>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</si>
  <si>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</si>
  <si>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</si>
  <si>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</si>
  <si>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</si>
  <si>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</si>
  <si>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</si>
  <si>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</si>
  <si>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</si>
  <si>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</si>
  <si>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</si>
  <si>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</si>
  <si>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</si>
  <si>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</si>
  <si>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</si>
  <si>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</si>
  <si>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</si>
  <si>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</si>
  <si>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</si>
  <si>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</si>
  <si>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</si>
  <si>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</si>
  <si>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</si>
  <si>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</si>
  <si>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</si>
  <si>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</si>
  <si>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</si>
  <si>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</si>
  <si>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</si>
  <si>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</si>
  <si>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</si>
  <si>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</si>
  <si>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</si>
  <si>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</si>
  <si>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</si>
  <si>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</si>
  <si>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</si>
  <si>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</si>
  <si>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</si>
  <si>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</si>
  <si>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</si>
  <si>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</si>
  <si>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</si>
  <si>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</si>
  <si>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</si>
  <si>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</si>
  <si>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</si>
  <si>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</si>
  <si>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</si>
  <si>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</si>
  <si>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</si>
  <si>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</si>
  <si>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</si>
  <si>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</si>
  <si>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</si>
  <si>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</si>
  <si>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</si>
  <si>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</si>
  <si>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</si>
  <si>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</si>
  <si>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</si>
  <si>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</si>
  <si>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</si>
  <si>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</si>
  <si>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</si>
  <si>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</si>
  <si>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</si>
  <si>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</si>
  <si>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</si>
  <si>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</si>
  <si>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</si>
  <si>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</si>
  <si>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</si>
  <si>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</si>
  <si>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</si>
  <si>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</si>
  <si>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</si>
  <si>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</si>
  <si>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</si>
  <si>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</si>
  <si>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</si>
  <si>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</si>
  <si>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</si>
  <si>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</si>
  <si>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</si>
  <si>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</si>
  <si>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</si>
  <si>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</si>
  <si>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</si>
  <si>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</si>
  <si>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</si>
  <si>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</si>
  <si>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</si>
  <si>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</si>
  <si>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</si>
  <si>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</si>
  <si>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</si>
  <si>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</si>
  <si>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</si>
  <si>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</si>
  <si>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</si>
  <si>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</si>
  <si>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</si>
  <si>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</si>
  <si>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</si>
  <si>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</si>
  <si>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</si>
  <si>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</si>
  <si>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</si>
  <si>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</si>
  <si>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</si>
  <si>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</si>
  <si>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</si>
  <si>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</si>
  <si>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</si>
  <si>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</si>
  <si>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</si>
  <si>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</si>
  <si>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</si>
  <si>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</si>
  <si>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</si>
  <si>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</si>
  <si>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</si>
  <si>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</si>
  <si>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</si>
  <si>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</si>
  <si>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</si>
  <si>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</si>
  <si>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</si>
  <si>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</si>
  <si>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</si>
  <si>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</si>
  <si>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</si>
  <si>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</si>
  <si>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</si>
  <si>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</si>
  <si>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</si>
  <si>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</si>
  <si>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</si>
  <si>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</si>
  <si>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</si>
  <si>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</si>
  <si>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</si>
  <si>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</si>
  <si>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</si>
  <si>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</si>
  <si>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</si>
  <si>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</si>
  <si>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</si>
  <si>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</si>
  <si>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</si>
  <si>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</si>
  <si>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</si>
  <si>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</si>
  <si>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</si>
  <si>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</si>
  <si>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</si>
  <si>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</si>
  <si>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</si>
  <si>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</si>
  <si>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</si>
  <si>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</si>
  <si>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</si>
  <si>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</si>
  <si>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</si>
  <si>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</si>
  <si>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</si>
  <si>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</si>
  <si>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</si>
  <si>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</si>
  <si>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</si>
  <si>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</si>
  <si>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</si>
  <si>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</si>
  <si>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</si>
  <si>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</si>
  <si>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</si>
  <si>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</si>
  <si>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</si>
  <si>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</si>
  <si>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</si>
  <si>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</si>
  <si>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</si>
  <si>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</si>
  <si>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</si>
  <si>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</si>
  <si>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</si>
  <si>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</si>
  <si>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</si>
  <si>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</si>
  <si>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</si>
  <si>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</si>
  <si>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</si>
  <si>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</si>
  <si>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</si>
  <si>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</si>
  <si>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</si>
  <si>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</si>
  <si>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</si>
  <si>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</si>
  <si>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</si>
  <si>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</si>
  <si>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</si>
  <si>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</si>
  <si>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</si>
  <si>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</si>
  <si>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</si>
  <si>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</si>
  <si>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</si>
  <si>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</si>
  <si>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</si>
  <si>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</si>
  <si>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</si>
  <si>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</si>
  <si>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</si>
  <si>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</si>
  <si>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</si>
  <si>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</si>
  <si>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</si>
  <si>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</si>
  <si>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</si>
  <si>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</si>
  <si>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</si>
  <si>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</si>
  <si>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</si>
  <si>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</si>
  <si>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</si>
  <si>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</si>
  <si>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</si>
  <si>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</si>
  <si>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</si>
  <si>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</si>
  <si>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</si>
  <si>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</si>
  <si>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</si>
  <si>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</si>
  <si>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</si>
  <si>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</si>
  <si>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</si>
  <si>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</si>
  <si>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</si>
  <si>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</si>
  <si>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</si>
  <si>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</si>
  <si>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</si>
  <si>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</si>
  <si>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</si>
  <si>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</si>
  <si>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</si>
  <si>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</si>
  <si>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</si>
  <si>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</si>
  <si>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</si>
  <si>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</si>
  <si>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</si>
  <si>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</si>
  <si>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</si>
  <si>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</si>
  <si>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</si>
  <si>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</si>
  <si>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</si>
  <si>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</si>
  <si>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</si>
  <si>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</si>
  <si>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</si>
  <si>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</si>
  <si>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</si>
  <si>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</si>
  <si>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</si>
  <si>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</si>
  <si>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</si>
  <si>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</si>
  <si>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</si>
  <si>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</si>
  <si>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</si>
  <si>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</si>
  <si>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</si>
  <si>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</si>
  <si>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</si>
  <si>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</si>
  <si>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</si>
  <si>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</si>
  <si>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</si>
  <si>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</si>
  <si>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</si>
  <si>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</si>
  <si>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</si>
  <si>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</si>
  <si>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</si>
  <si>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</si>
  <si>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</si>
  <si>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</si>
  <si>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</si>
  <si>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</si>
  <si>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</si>
  <si>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</si>
  <si>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</si>
  <si>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</si>
  <si>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</si>
  <si>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</si>
  <si>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</si>
  <si>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</si>
  <si>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</si>
  <si>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</si>
  <si>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</si>
  <si>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</si>
  <si>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</si>
  <si>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</si>
  <si>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</si>
  <si>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</si>
  <si>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</si>
  <si>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</si>
  <si>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</si>
  <si>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</si>
  <si>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</si>
  <si>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</si>
  <si>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</si>
  <si>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</si>
  <si>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</si>
  <si>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</si>
  <si>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</si>
  <si>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</si>
  <si>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</si>
  <si>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</si>
  <si>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</si>
  <si>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</si>
  <si>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</si>
  <si>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</si>
  <si>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</si>
  <si>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</si>
  <si>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</si>
  <si>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</si>
  <si>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</si>
  <si>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</si>
  <si>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</si>
  <si>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</si>
  <si>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</si>
  <si>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</si>
  <si>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</si>
  <si>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</si>
  <si>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</si>
  <si>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</si>
  <si>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</si>
  <si>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</si>
  <si>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</si>
  <si>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</si>
  <si>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</si>
  <si>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</si>
  <si>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</si>
  <si>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</si>
  <si>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</si>
  <si>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</si>
  <si>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</si>
  <si>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</si>
  <si>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</si>
  <si>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</si>
  <si>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</si>
  <si>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</si>
  <si>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</si>
  <si>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</si>
  <si>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</si>
  <si>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</si>
  <si>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</si>
  <si>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</si>
  <si>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</si>
  <si>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</si>
  <si>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</si>
  <si>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</si>
  <si>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</si>
  <si>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</si>
  <si>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</si>
  <si>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</si>
  <si>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</si>
  <si>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</si>
  <si>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</si>
  <si>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</si>
  <si>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</si>
  <si>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</si>
  <si>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</si>
  <si>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</si>
  <si>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</si>
  <si>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</si>
  <si>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</si>
  <si>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</si>
  <si>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</si>
  <si>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</si>
  <si>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</si>
  <si>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</si>
  <si>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</si>
  <si>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</si>
  <si>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</si>
  <si>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</si>
  <si>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</si>
  <si>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</si>
  <si>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</si>
  <si>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</si>
  <si>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</si>
  <si>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</si>
  <si>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</si>
  <si>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</si>
  <si>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</si>
  <si>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</si>
  <si>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</si>
  <si>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</si>
  <si>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</si>
  <si>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</si>
  <si>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</si>
  <si>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</si>
  <si>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</si>
  <si>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</si>
  <si>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</si>
  <si>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</si>
  <si>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</si>
  <si>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</si>
  <si>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</si>
  <si>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</si>
  <si>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</si>
  <si>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</si>
  <si>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</si>
  <si>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</si>
  <si>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</si>
  <si>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</si>
  <si>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</si>
  <si>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</si>
  <si>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</si>
  <si>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</si>
  <si>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</si>
  <si>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</si>
  <si>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</si>
  <si>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</si>
  <si>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</si>
  <si>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</si>
  <si>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</si>
  <si>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</si>
  <si>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</si>
  <si>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</si>
  <si>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</si>
  <si>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</si>
  <si>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</si>
  <si>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</si>
  <si>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</si>
  <si>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</si>
  <si>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</si>
  <si>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</si>
  <si>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</si>
  <si>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</si>
  <si>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</si>
  <si>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</si>
  <si>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</si>
  <si>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</si>
  <si>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</si>
  <si>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</si>
  <si>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</si>
  <si>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</si>
  <si>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</si>
  <si>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</si>
  <si>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</si>
  <si>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</si>
  <si>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</si>
  <si>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</si>
  <si>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</si>
  <si>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</si>
  <si>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</si>
  <si>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</si>
  <si>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</si>
  <si>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</si>
  <si>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</si>
  <si>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</si>
  <si>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</si>
  <si>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</si>
  <si>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</si>
  <si>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</si>
  <si>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</si>
  <si>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</si>
  <si>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</si>
  <si>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</si>
  <si>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</si>
  <si>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</si>
  <si>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</si>
  <si>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</si>
  <si>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</si>
  <si>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</si>
  <si>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</si>
  <si>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</si>
  <si>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</si>
  <si>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</si>
  <si>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</si>
  <si>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</si>
  <si>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</si>
  <si>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</si>
  <si>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</si>
  <si>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</si>
  <si>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</si>
  <si>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</si>
  <si>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</si>
  <si>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</si>
  <si>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</si>
  <si>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</si>
  <si>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</si>
  <si>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</si>
  <si>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</si>
  <si>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</si>
  <si>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</si>
  <si>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</si>
  <si>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</si>
  <si>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</si>
  <si>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</si>
  <si>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</si>
  <si>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</si>
  <si>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</si>
  <si>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</si>
  <si>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</si>
  <si>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</si>
  <si>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</si>
  <si>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</si>
  <si>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</si>
  <si>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</si>
  <si>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</si>
  <si>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</si>
  <si>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</si>
  <si>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</si>
  <si>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</si>
  <si>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</si>
  <si>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</si>
  <si>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</si>
  <si>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</si>
  <si>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</si>
  <si>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</si>
  <si>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</si>
  <si>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</si>
  <si>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</si>
  <si>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</si>
  <si>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</si>
  <si>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</si>
  <si>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</si>
  <si>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</si>
  <si>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</si>
  <si>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</si>
  <si>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</si>
  <si>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</si>
  <si>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</si>
  <si>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</si>
  <si>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</si>
  <si>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</si>
  <si>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</si>
  <si>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</si>
  <si>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</si>
  <si>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</si>
  <si>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</si>
  <si>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</si>
  <si>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</si>
  <si>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</si>
  <si>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</si>
  <si>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</si>
  <si>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</si>
  <si>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</si>
  <si>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</si>
  <si>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</si>
  <si>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</si>
  <si>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</si>
  <si>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</si>
  <si>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</si>
  <si>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</si>
  <si>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</si>
  <si>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</si>
  <si>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</si>
  <si>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</si>
  <si>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</si>
  <si>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</si>
  <si>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</si>
  <si>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</si>
  <si>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</si>
  <si>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</si>
  <si>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</si>
  <si>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</si>
  <si>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</si>
  <si>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</si>
  <si>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</si>
  <si>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</si>
  <si>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</si>
  <si>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</si>
  <si>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</si>
  <si>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</si>
  <si>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</si>
  <si>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</si>
  <si>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</si>
  <si>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</si>
  <si>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</si>
  <si>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</si>
  <si>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</si>
  <si>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</si>
  <si>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</si>
  <si>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</si>
  <si>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</si>
  <si>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</si>
  <si>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</si>
  <si>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</si>
  <si>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</si>
  <si>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</si>
  <si>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</si>
  <si>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</si>
  <si>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</si>
  <si>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</si>
  <si>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</si>
  <si>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</si>
  <si>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</si>
  <si>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</si>
  <si>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</si>
  <si>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</si>
  <si>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</si>
  <si>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</si>
  <si>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</si>
  <si>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</si>
  <si>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</si>
  <si>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</si>
  <si>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</si>
  <si>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</si>
  <si>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</si>
  <si>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</si>
  <si>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</si>
  <si>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</si>
  <si>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</si>
  <si>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</si>
  <si>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</si>
  <si>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</si>
  <si>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</si>
  <si>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</si>
  <si>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</si>
  <si>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</si>
  <si>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</si>
  <si>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</si>
  <si>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</si>
  <si>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</si>
  <si>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</si>
  <si>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</si>
  <si>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</si>
  <si>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</si>
  <si>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</si>
  <si>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</si>
  <si>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</si>
  <si>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</si>
  <si>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</si>
  <si>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</si>
  <si>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</si>
  <si>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</si>
  <si>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</si>
  <si>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</si>
  <si>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</si>
  <si>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</si>
  <si>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</si>
  <si>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</si>
  <si>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</si>
  <si>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</si>
  <si>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</si>
  <si>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</si>
  <si>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</si>
  <si>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</si>
  <si>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</si>
  <si>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</si>
  <si>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</si>
  <si>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</si>
  <si>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</si>
  <si>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</si>
  <si>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</si>
  <si>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</si>
  <si>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</si>
  <si>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</si>
  <si>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</si>
  <si>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</si>
  <si>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</si>
  <si>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</si>
  <si>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</si>
  <si>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</si>
  <si>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</si>
  <si>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</si>
  <si>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</si>
  <si>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</si>
  <si>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</si>
  <si>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</si>
  <si>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</si>
  <si>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</si>
  <si>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</si>
  <si>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</si>
  <si>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</si>
  <si>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</si>
  <si>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</si>
  <si>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</si>
  <si>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</si>
  <si>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</si>
  <si>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</si>
  <si>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</si>
  <si>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</si>
  <si>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</si>
  <si>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</si>
  <si>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</si>
  <si>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</si>
  <si>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</si>
  <si>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</si>
  <si>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</si>
  <si>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</si>
  <si>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</si>
  <si>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</si>
  <si>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</si>
  <si>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</si>
  <si>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</si>
  <si>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</si>
  <si>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</si>
  <si>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</si>
  <si>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</si>
  <si>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</si>
  <si>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</si>
  <si>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</si>
  <si>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</si>
  <si>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</si>
  <si>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</si>
  <si>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</si>
  <si>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</si>
  <si>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</si>
  <si>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</si>
  <si>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</si>
  <si>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</si>
  <si>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</si>
  <si>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</si>
  <si>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</si>
  <si>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</si>
  <si>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</si>
  <si>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</si>
  <si>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</si>
  <si>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</si>
  <si>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</si>
  <si>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</si>
  <si>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</si>
  <si>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</si>
  <si>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</si>
  <si>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</si>
  <si>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</si>
  <si>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</si>
  <si>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</si>
  <si>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</si>
  <si>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</si>
  <si>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</si>
  <si>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</si>
  <si>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</si>
  <si>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</si>
  <si>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</si>
  <si>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</si>
  <si>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</si>
  <si>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</si>
  <si>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</si>
  <si>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</si>
  <si>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</si>
  <si>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</si>
  <si>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</si>
  <si>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</si>
  <si>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</si>
  <si>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</si>
  <si>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</si>
  <si>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</si>
  <si>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</si>
  <si>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</si>
  <si>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</si>
  <si>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</si>
  <si>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</si>
  <si>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</si>
  <si>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</si>
  <si>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</si>
  <si>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</si>
  <si>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</si>
  <si>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</si>
  <si>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</si>
  <si>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</si>
  <si>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</si>
  <si>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</si>
  <si>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</si>
  <si>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</si>
  <si>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</si>
  <si>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</si>
  <si>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</si>
  <si>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</si>
  <si>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</si>
  <si>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</si>
  <si>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</si>
  <si>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</si>
  <si>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</si>
  <si>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</si>
  <si>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</si>
  <si>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</si>
  <si>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</si>
  <si>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</si>
  <si>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</si>
  <si>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</si>
  <si>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</si>
  <si>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</si>
  <si>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</si>
  <si>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</si>
  <si>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</si>
  <si>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</si>
  <si>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</si>
  <si>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</si>
  <si>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</si>
  <si>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</si>
  <si>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</si>
  <si>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</si>
  <si>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</si>
  <si>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</si>
  <si>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</si>
  <si>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</si>
  <si>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</si>
  <si>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</si>
  <si>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</si>
  <si>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</si>
  <si>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</si>
  <si>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</si>
  <si>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</si>
  <si>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</si>
  <si>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</si>
  <si>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</si>
  <si>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</si>
  <si>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</si>
  <si>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</si>
  <si>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</si>
  <si>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</si>
  <si>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</si>
  <si>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</si>
  <si>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</si>
  <si>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</si>
  <si>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</si>
  <si>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</si>
  <si>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</si>
  <si>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</si>
  <si>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</si>
  <si>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</si>
  <si>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</si>
  <si>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</si>
  <si>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</si>
  <si>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</si>
  <si>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</si>
  <si>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</si>
  <si>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</si>
  <si>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</si>
  <si>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</si>
  <si>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</si>
  <si>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</si>
  <si>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</si>
  <si>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</si>
  <si>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</si>
  <si>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</si>
  <si>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</si>
  <si>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</si>
  <si>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</si>
  <si>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</si>
  <si>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</si>
  <si>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</si>
  <si>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</si>
  <si>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</si>
  <si>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</si>
  <si>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</si>
  <si>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</si>
  <si>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</si>
  <si>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</si>
  <si>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</si>
  <si>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</si>
  <si>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</si>
  <si>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</si>
  <si>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</si>
  <si>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</si>
  <si>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</si>
  <si>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</si>
  <si>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</si>
  <si>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</si>
  <si>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</si>
  <si>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</si>
  <si>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</si>
  <si>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</si>
  <si>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</si>
  <si>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</si>
  <si>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</si>
  <si>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</si>
  <si>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</si>
  <si>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</si>
  <si>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</si>
  <si>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</si>
  <si>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</si>
  <si>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</si>
  <si>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</si>
  <si>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</si>
  <si>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</si>
  <si>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</si>
  <si>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</si>
  <si>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</si>
  <si>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</si>
  <si>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</si>
  <si>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</si>
  <si>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</si>
  <si>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</si>
  <si>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</si>
  <si>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</si>
  <si>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</si>
  <si>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</si>
  <si>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</si>
  <si>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</si>
  <si>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</si>
  <si>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</si>
  <si>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</si>
  <si>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</si>
  <si>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</si>
  <si>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</si>
  <si>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</si>
  <si>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</si>
  <si>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</si>
  <si>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</si>
  <si>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</si>
  <si>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</si>
  <si>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</si>
  <si>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</si>
  <si>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</si>
  <si>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</si>
  <si>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</si>
  <si>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</si>
  <si>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</si>
  <si>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</si>
  <si>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</si>
  <si>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</si>
  <si>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</si>
  <si>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</si>
  <si>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</si>
  <si>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</si>
  <si>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</si>
  <si>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</si>
  <si>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</si>
  <si>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</si>
  <si>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</si>
  <si>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</si>
  <si>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</si>
  <si>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</si>
  <si>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</si>
  <si>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</si>
  <si>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</si>
  <si>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</si>
  <si>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</si>
  <si>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</si>
  <si>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</si>
  <si>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</si>
  <si>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</si>
  <si>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</si>
  <si>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</si>
  <si>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</si>
  <si>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</si>
  <si>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</si>
  <si>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</si>
  <si>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</si>
  <si>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</si>
  <si>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</si>
  <si>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</si>
  <si>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</si>
  <si>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</si>
  <si>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</si>
  <si>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</si>
  <si>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</si>
  <si>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</si>
  <si>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</si>
  <si>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</si>
  <si>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</si>
  <si>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</si>
  <si>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</si>
  <si>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</si>
  <si>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</si>
  <si>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</si>
  <si>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</si>
  <si>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</si>
  <si>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</si>
  <si>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</si>
  <si>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</si>
  <si>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</si>
  <si>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</si>
  <si>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</si>
  <si>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</si>
  <si>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</si>
  <si>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</si>
  <si>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</si>
  <si>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</si>
  <si>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</si>
  <si>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</si>
  <si>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</si>
  <si>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</si>
  <si>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</si>
  <si>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</si>
  <si>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</si>
  <si>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</si>
  <si>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</si>
  <si>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</si>
  <si>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</si>
  <si>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</si>
  <si>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</si>
  <si>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</si>
  <si>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</si>
  <si>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</si>
  <si>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</si>
  <si>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</si>
  <si>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</si>
  <si>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</si>
  <si>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</si>
  <si>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</si>
  <si>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</si>
  <si>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</si>
  <si>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</si>
  <si>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</si>
  <si>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</si>
  <si>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</si>
  <si>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</si>
  <si>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</si>
  <si>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</si>
  <si>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</si>
  <si>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</si>
  <si>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</si>
  <si>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</si>
  <si>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</si>
  <si>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</si>
  <si>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</si>
  <si>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</si>
  <si>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</si>
  <si>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</si>
  <si>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</si>
  <si>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</si>
  <si>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</si>
  <si>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</si>
  <si>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</si>
  <si>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</si>
  <si>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</si>
  <si>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</si>
  <si>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</si>
  <si>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</si>
  <si>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</si>
  <si>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</si>
  <si>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</si>
  <si>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</si>
  <si>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</si>
  <si>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</si>
  <si>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</si>
  <si>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</si>
  <si>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</si>
  <si>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</si>
  <si>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</si>
  <si>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</si>
  <si>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</si>
  <si>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</si>
  <si>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</si>
  <si>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</si>
  <si>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</si>
  <si>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</si>
  <si>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</si>
  <si>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</si>
  <si>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</si>
  <si>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</si>
  <si>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</si>
  <si>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</si>
  <si>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</si>
  <si>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</si>
  <si>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</si>
  <si>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</si>
  <si>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</si>
  <si>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</si>
  <si>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</si>
  <si>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</si>
  <si>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</si>
  <si>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</si>
  <si>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</si>
  <si>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</si>
  <si>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</si>
  <si>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</si>
  <si>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</si>
  <si>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</si>
  <si>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</si>
  <si>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</si>
  <si>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</si>
  <si>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</si>
  <si>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</si>
  <si>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</si>
  <si>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</si>
  <si>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</si>
  <si>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</si>
  <si>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</si>
  <si>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</si>
  <si>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</si>
  <si>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</si>
  <si>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</si>
  <si>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</si>
  <si>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</si>
  <si>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</si>
  <si>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</si>
  <si>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</si>
  <si>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</si>
  <si>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</si>
  <si>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</si>
  <si>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</si>
  <si>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</si>
  <si>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</si>
  <si>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</si>
  <si>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</si>
  <si>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</si>
  <si>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</si>
  <si>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</si>
  <si>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</si>
  <si>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</si>
  <si>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</si>
  <si>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</si>
  <si>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</si>
  <si>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</si>
  <si>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</si>
  <si>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</si>
  <si>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</si>
  <si>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</si>
  <si>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</si>
  <si>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</si>
  <si>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</si>
  <si>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</si>
  <si>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</si>
  <si>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</si>
  <si>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</si>
  <si>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</si>
  <si>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</si>
  <si>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</si>
  <si>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</si>
  <si>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</si>
  <si>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</si>
  <si>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</si>
  <si>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</si>
  <si>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</si>
  <si>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</si>
  <si>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</si>
  <si>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</si>
  <si>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</si>
  <si>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</si>
  <si>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</si>
  <si>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</si>
  <si>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</si>
  <si>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</si>
  <si>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</si>
  <si>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</si>
  <si>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</si>
  <si>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</si>
  <si>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</si>
  <si>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</si>
  <si>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</si>
  <si>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</si>
  <si>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</si>
  <si>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</si>
  <si>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</si>
  <si>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</si>
  <si>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</si>
  <si>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</si>
  <si>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</si>
  <si>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</si>
  <si>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</si>
  <si>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</si>
  <si>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</si>
  <si>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</si>
  <si>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</si>
  <si>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</si>
  <si>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</si>
  <si>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</si>
  <si>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</si>
  <si>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</si>
  <si>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</si>
  <si>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</si>
  <si>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</si>
  <si>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</si>
  <si>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</si>
  <si>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</si>
  <si>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</si>
  <si>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</si>
  <si>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</si>
  <si>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</si>
  <si>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</si>
  <si>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</si>
  <si>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</si>
  <si>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</si>
  <si>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</si>
  <si>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</si>
  <si>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</si>
  <si>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</si>
  <si>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</si>
  <si>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</si>
  <si>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</si>
  <si>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</si>
  <si>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</si>
  <si>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</si>
  <si>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</si>
  <si>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</si>
  <si>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</si>
  <si>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</si>
  <si>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</si>
  <si>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</si>
  <si>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</si>
  <si>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</si>
  <si>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</si>
  <si>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</si>
  <si>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</si>
  <si>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</si>
  <si>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</si>
  <si>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</si>
  <si>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</si>
  <si>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</si>
  <si>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</si>
  <si>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</si>
  <si>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</si>
  <si>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</si>
  <si>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</si>
  <si>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</si>
  <si>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</si>
  <si>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</si>
  <si>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</si>
  <si>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</si>
  <si>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</si>
  <si>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</si>
  <si>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</si>
  <si>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</si>
  <si>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</si>
  <si>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</si>
  <si>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</si>
  <si>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</si>
  <si>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</si>
  <si>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</si>
  <si>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</si>
  <si>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</si>
  <si>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</si>
  <si>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</si>
  <si>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</si>
  <si>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</si>
  <si>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</si>
  <si>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</si>
  <si>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</si>
  <si>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</si>
  <si>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</si>
  <si>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</si>
  <si>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</si>
  <si>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</si>
  <si>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</si>
  <si>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</si>
  <si>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</si>
  <si>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</si>
  <si>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</si>
  <si>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</si>
  <si>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</si>
  <si>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</si>
  <si>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</si>
  <si>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</si>
  <si>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</si>
  <si>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</si>
  <si>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</si>
  <si>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</si>
  <si>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</si>
  <si>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</si>
  <si>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</si>
  <si>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</si>
  <si>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</si>
  <si>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</si>
  <si>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</si>
  <si>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</si>
  <si>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</si>
  <si>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</si>
  <si>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</si>
  <si>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</si>
  <si>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</si>
  <si>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</si>
  <si>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</si>
  <si>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</si>
  <si>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</si>
  <si>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</si>
  <si>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</si>
  <si>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</si>
  <si>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</si>
  <si>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</si>
  <si>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</si>
  <si>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</si>
  <si>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</si>
  <si>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</si>
  <si>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</si>
  <si>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</si>
  <si>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</si>
  <si>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</si>
  <si>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</si>
  <si>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</si>
  <si>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</si>
  <si>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</si>
  <si>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</si>
  <si>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</si>
  <si>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</si>
  <si>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</si>
  <si>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</si>
  <si>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</si>
  <si>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</si>
  <si>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</si>
  <si>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</si>
  <si>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</si>
  <si>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</si>
  <si>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</si>
  <si>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</si>
  <si>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</si>
  <si>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</si>
  <si>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</si>
  <si>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</si>
  <si>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</si>
  <si>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</si>
  <si>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</si>
  <si>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</si>
  <si>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</si>
  <si>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</si>
  <si>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</si>
  <si>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</si>
  <si>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</si>
  <si>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</si>
  <si>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</si>
  <si>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</si>
  <si>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</si>
  <si>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</si>
  <si>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</si>
  <si>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</si>
  <si>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</si>
  <si>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</si>
  <si>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</si>
  <si>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</si>
  <si>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</si>
  <si>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</si>
  <si>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</si>
  <si>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</si>
  <si>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</si>
  <si>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</si>
  <si>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</si>
  <si>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</si>
  <si>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</si>
  <si>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</si>
  <si>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</si>
  <si>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</si>
  <si>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</si>
  <si>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</si>
  <si>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</si>
  <si>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</si>
  <si>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</si>
  <si>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</si>
  <si>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</si>
  <si>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</si>
  <si>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</si>
  <si>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</si>
  <si>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</si>
  <si>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</si>
  <si>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</si>
  <si>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</si>
  <si>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</si>
  <si>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</si>
  <si>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</si>
  <si>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</si>
  <si>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</si>
  <si>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</si>
  <si>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</si>
  <si>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</si>
  <si>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</si>
  <si>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</si>
  <si>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</si>
  <si>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</si>
  <si>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</si>
  <si>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</si>
  <si>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</si>
  <si>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</si>
  <si>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</si>
  <si>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</si>
  <si>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</si>
  <si>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</si>
  <si>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</si>
  <si>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</si>
  <si>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</si>
  <si>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</si>
  <si>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</si>
  <si>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</si>
  <si>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</si>
  <si>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</si>
  <si>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</si>
  <si>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</si>
  <si>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</si>
  <si>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</si>
  <si>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</si>
  <si>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</si>
  <si>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</si>
  <si>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</si>
  <si>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</si>
  <si>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</si>
  <si>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</si>
  <si>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</si>
  <si>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</si>
  <si>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</si>
  <si>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</si>
  <si>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</si>
  <si>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</si>
  <si>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</si>
  <si>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</si>
  <si>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</si>
  <si>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</si>
  <si>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</si>
  <si>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</si>
  <si>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</si>
  <si>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</si>
  <si>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</si>
  <si>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</si>
  <si>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</si>
  <si>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</si>
  <si>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</si>
  <si>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</si>
  <si>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</si>
  <si>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</si>
  <si>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</si>
  <si>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</si>
  <si>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</si>
  <si>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</si>
  <si>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</si>
  <si>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</si>
  <si>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</si>
  <si>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</si>
  <si>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</si>
  <si>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</si>
  <si>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</si>
  <si>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</si>
  <si>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</si>
  <si>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</si>
  <si>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</si>
  <si>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</si>
  <si>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</si>
  <si>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</si>
  <si>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</si>
  <si>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</si>
  <si>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</si>
  <si>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</si>
  <si>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</si>
  <si>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</si>
  <si>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</si>
  <si>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</si>
  <si>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</si>
  <si>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</si>
  <si>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</si>
  <si>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</si>
  <si>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</si>
  <si>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</si>
  <si>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</si>
  <si>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</si>
  <si>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</si>
  <si>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</si>
  <si>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</si>
  <si>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</si>
  <si>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</si>
  <si>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</si>
  <si>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</si>
  <si>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</si>
  <si>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</si>
  <si>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</si>
  <si>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</si>
  <si>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</si>
  <si>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</si>
  <si>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</si>
  <si>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</si>
  <si>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</si>
  <si>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</si>
  <si>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</si>
  <si>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</si>
  <si>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</si>
  <si>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</si>
  <si>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</si>
  <si>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</si>
  <si>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</si>
  <si>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</si>
  <si>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</si>
  <si>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</si>
  <si>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</si>
  <si>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</si>
  <si>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</si>
  <si>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</si>
  <si>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</si>
  <si>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</si>
  <si>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</si>
  <si>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</si>
  <si>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</si>
  <si>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</si>
  <si>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</si>
  <si>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</si>
  <si>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</si>
  <si>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</si>
  <si>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</si>
  <si>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</si>
  <si>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</si>
  <si>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</si>
  <si>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</si>
  <si>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</si>
  <si>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</si>
  <si>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</si>
  <si>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</si>
  <si>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</si>
  <si>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</si>
  <si>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</si>
  <si>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</si>
  <si>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</si>
  <si>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</si>
  <si>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</si>
  <si>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</si>
  <si>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</si>
  <si>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</si>
  <si>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</si>
  <si>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</si>
  <si>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</si>
  <si>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</si>
  <si>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</si>
  <si>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</si>
  <si>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</si>
  <si>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</si>
  <si>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</si>
  <si>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</si>
  <si>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</si>
  <si>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</si>
  <si>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</si>
  <si>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</si>
  <si>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</si>
  <si>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</si>
  <si>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</si>
  <si>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</si>
  <si>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</si>
  <si>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</si>
  <si>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</si>
  <si>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</si>
  <si>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</si>
  <si>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</si>
  <si>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</si>
  <si>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</si>
  <si>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</si>
  <si>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</si>
  <si>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</si>
  <si>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</si>
  <si>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</si>
  <si>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</si>
  <si>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</si>
  <si>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</si>
  <si>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</si>
  <si>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</si>
  <si>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</si>
  <si>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</si>
  <si>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</si>
  <si>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</si>
  <si>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</si>
  <si>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</si>
  <si>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</si>
  <si>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</si>
  <si>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</si>
  <si>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</si>
  <si>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</si>
  <si>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</si>
  <si>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</si>
  <si>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</si>
  <si>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</si>
  <si>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</si>
  <si>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</si>
  <si>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</si>
  <si>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</si>
  <si>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</si>
  <si>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</si>
  <si>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</si>
  <si>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</si>
  <si>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</si>
  <si>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</si>
  <si>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</si>
  <si>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</si>
  <si>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</si>
  <si>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</si>
  <si>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</si>
  <si>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</si>
  <si>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</si>
  <si>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</si>
  <si>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</si>
  <si>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</si>
  <si>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</si>
  <si>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</si>
  <si>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</si>
  <si>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</si>
  <si>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</si>
  <si>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</si>
  <si>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</si>
  <si>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</si>
  <si>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</si>
  <si>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</si>
  <si>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</si>
  <si>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</si>
  <si>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</si>
  <si>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</si>
  <si>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</si>
  <si>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</si>
  <si>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</si>
  <si>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</si>
  <si>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</si>
  <si>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</si>
  <si>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</si>
  <si>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</si>
  <si>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</si>
  <si>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</si>
  <si>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</si>
  <si>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</si>
  <si>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</si>
  <si>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</si>
  <si>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</si>
  <si>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</si>
  <si>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</si>
  <si>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</si>
  <si>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</si>
  <si>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</si>
  <si>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</si>
  <si>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</si>
  <si>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</si>
  <si>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</si>
  <si>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</si>
  <si>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</si>
  <si>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</si>
  <si>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</si>
  <si>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</si>
  <si>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</si>
  <si>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</si>
  <si>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</si>
  <si>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</si>
  <si>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</si>
  <si>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</si>
  <si>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</si>
  <si>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</si>
  <si>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</si>
  <si>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</si>
  <si>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</si>
  <si>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</si>
  <si>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</si>
  <si>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</si>
  <si>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</si>
  <si>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</si>
  <si>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</si>
  <si>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</si>
  <si>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</si>
  <si>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</si>
  <si>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</si>
  <si>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</si>
  <si>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</si>
  <si>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</si>
  <si>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</si>
  <si>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</si>
  <si>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</si>
  <si>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</si>
  <si>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</si>
  <si>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</si>
  <si>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</si>
  <si>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</si>
  <si>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</si>
  <si>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</si>
  <si>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</si>
  <si>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</si>
  <si>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</si>
  <si>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</si>
  <si>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</si>
  <si>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</si>
  <si>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</si>
  <si>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</si>
  <si>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</si>
  <si>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</si>
  <si>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</si>
  <si>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</si>
  <si>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</si>
  <si>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</si>
  <si>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</si>
  <si>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</si>
  <si>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</si>
  <si>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</si>
  <si>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</si>
  <si>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</si>
  <si>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</si>
  <si>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</si>
  <si>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</si>
  <si>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</si>
  <si>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</si>
  <si>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</si>
  <si>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</si>
  <si>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</si>
  <si>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</si>
  <si>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</si>
  <si>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</si>
  <si>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</si>
  <si>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</si>
  <si>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</si>
  <si>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</si>
  <si>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</si>
  <si>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</si>
  <si>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</si>
  <si>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</si>
  <si>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</si>
  <si>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</si>
  <si>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</si>
  <si>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</si>
  <si>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</si>
  <si>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</si>
  <si>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</si>
  <si>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</si>
  <si>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</si>
  <si>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</si>
  <si>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</si>
  <si>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</si>
  <si>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</si>
  <si>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</si>
  <si>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</si>
  <si>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</si>
  <si>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</si>
  <si>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</si>
  <si>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</si>
  <si>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</si>
  <si>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</si>
  <si>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</si>
  <si>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</si>
  <si>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</si>
  <si>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</si>
  <si>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</si>
  <si>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</si>
  <si>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</si>
  <si>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</si>
  <si>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</si>
  <si>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</si>
  <si>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</si>
  <si>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</si>
  <si>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</si>
  <si>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</si>
  <si>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</si>
  <si>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</si>
  <si>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</si>
  <si>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</si>
  <si>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</si>
  <si>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</si>
  <si>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</si>
  <si>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</si>
  <si>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</si>
  <si>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</si>
  <si>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</si>
  <si>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</si>
  <si>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</si>
  <si>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</si>
  <si>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</si>
  <si>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</si>
  <si>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</si>
  <si>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</si>
  <si>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</si>
  <si>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</si>
  <si>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</si>
  <si>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</si>
  <si>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</si>
  <si>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</si>
  <si>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</si>
  <si>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</si>
  <si>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</si>
  <si>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</si>
  <si>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</si>
  <si>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</si>
  <si>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</si>
  <si>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</si>
  <si>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</si>
  <si>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</si>
  <si>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</si>
  <si>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</si>
  <si>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</si>
  <si>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</si>
  <si>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</si>
  <si>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</si>
  <si>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</si>
  <si>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</si>
  <si>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</si>
  <si>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</si>
  <si>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</si>
  <si>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</si>
  <si>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</si>
  <si>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</si>
  <si>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</si>
  <si>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</si>
  <si>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</si>
  <si>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</si>
  <si>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</si>
  <si>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</si>
  <si>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</si>
  <si>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</si>
  <si>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</si>
  <si>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</si>
  <si>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</si>
  <si>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</si>
  <si>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</si>
  <si>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</si>
  <si>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</si>
  <si>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</si>
  <si>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</si>
  <si>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</si>
  <si>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</si>
  <si>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</si>
  <si>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</si>
  <si>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</si>
  <si>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</si>
  <si>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</si>
  <si>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</si>
  <si>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</si>
  <si>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</si>
  <si>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</si>
  <si>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</si>
  <si>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</si>
  <si>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</si>
  <si>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</si>
  <si>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</si>
  <si>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</si>
  <si>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</si>
  <si>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</si>
  <si>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</si>
  <si>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</si>
  <si>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</si>
  <si>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</si>
  <si>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</si>
  <si>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</si>
  <si>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</si>
  <si>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</si>
  <si>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</si>
  <si>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</si>
  <si>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</si>
  <si>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</si>
  <si>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</si>
  <si>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</si>
  <si>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</si>
  <si>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</si>
  <si>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</si>
  <si>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</si>
  <si>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</si>
  <si>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</si>
  <si>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</si>
  <si>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</si>
  <si>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</si>
  <si>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</si>
  <si>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</si>
  <si>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</si>
  <si>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</si>
  <si>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</si>
  <si>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</si>
  <si>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</si>
  <si>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</si>
  <si>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</si>
  <si>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</si>
  <si>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</si>
  <si>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</si>
  <si>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</si>
  <si>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</si>
  <si>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</si>
  <si>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</si>
  <si>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</si>
  <si>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</si>
  <si>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</si>
  <si>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</si>
  <si>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</si>
  <si>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</si>
  <si>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</si>
  <si>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</si>
  <si>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</si>
  <si>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</si>
  <si>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</si>
  <si>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</si>
  <si>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</si>
  <si>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</si>
  <si>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</si>
  <si>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</si>
  <si>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</si>
  <si>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</si>
  <si>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</si>
  <si>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</si>
  <si>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</si>
  <si>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</si>
  <si>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</si>
  <si>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</si>
  <si>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</si>
  <si>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</si>
  <si>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</si>
  <si>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</si>
  <si>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</si>
  <si>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</si>
  <si>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</si>
  <si>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</si>
  <si>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</si>
  <si>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</si>
  <si>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</si>
  <si>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</si>
  <si>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</si>
  <si>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</si>
  <si>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</si>
  <si>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</si>
  <si>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</si>
  <si>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</si>
  <si>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</si>
  <si>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</si>
  <si>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</si>
  <si>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</si>
  <si>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</si>
  <si>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</si>
  <si>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</si>
  <si>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</si>
  <si>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</si>
  <si>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</si>
  <si>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</si>
  <si>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</si>
  <si>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</si>
  <si>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</si>
  <si>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</si>
  <si>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</si>
  <si>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</si>
  <si>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</si>
  <si>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</si>
  <si>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</si>
  <si>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</si>
  <si>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</si>
  <si>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</si>
  <si>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</si>
  <si>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</si>
  <si>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</si>
  <si>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</si>
  <si>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</si>
  <si>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</si>
  <si>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</si>
  <si>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</si>
  <si>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</si>
  <si>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</si>
  <si>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</si>
  <si>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</si>
  <si>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</si>
  <si>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</si>
  <si>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</si>
  <si>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</si>
  <si>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</si>
  <si>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</si>
  <si>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</si>
  <si>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</si>
  <si>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</si>
  <si>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</si>
  <si>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</si>
  <si>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</si>
  <si>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</si>
  <si>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</si>
  <si>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</si>
  <si>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</si>
  <si>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</si>
  <si>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</si>
  <si>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</si>
  <si>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</si>
  <si>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</si>
  <si>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</si>
  <si>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</si>
  <si>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</si>
  <si>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</si>
  <si>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</si>
  <si>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</si>
  <si>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</si>
  <si>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</si>
  <si>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</si>
  <si>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</si>
  <si>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</si>
  <si>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</si>
  <si>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</si>
  <si>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</si>
  <si>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</si>
  <si>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</si>
  <si>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</si>
  <si>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</si>
  <si>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</si>
  <si>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</si>
  <si>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</si>
  <si>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</si>
  <si>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</si>
  <si>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</si>
  <si>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</si>
  <si>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</si>
  <si>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</si>
  <si>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</si>
  <si>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</si>
  <si>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</si>
  <si>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</si>
  <si>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</si>
  <si>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</si>
  <si>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</si>
  <si>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</si>
  <si>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</si>
  <si>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</si>
  <si>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</si>
  <si>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</si>
  <si>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</si>
  <si>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</si>
  <si>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</si>
  <si>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</si>
  <si>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</si>
  <si>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</si>
  <si>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</si>
  <si>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</si>
  <si>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</si>
  <si>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</si>
  <si>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</si>
  <si>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</si>
  <si>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</si>
  <si>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</si>
  <si>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</si>
  <si>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</si>
  <si>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</si>
  <si>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</si>
  <si>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</si>
  <si>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</si>
  <si>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</si>
  <si>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</si>
  <si>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</si>
  <si>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</si>
  <si>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</si>
  <si>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</si>
  <si>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</si>
  <si>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</si>
  <si>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</si>
  <si>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</si>
  <si>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</si>
  <si>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</si>
  <si>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</si>
  <si>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</si>
  <si>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</si>
  <si>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</si>
  <si>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</si>
  <si>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</si>
  <si>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</si>
  <si>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</si>
  <si>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</si>
  <si>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</si>
  <si>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</si>
  <si>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</si>
  <si>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</si>
  <si>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</si>
  <si>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</si>
  <si>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</si>
  <si>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</si>
  <si>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</si>
  <si>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</si>
  <si>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</si>
  <si>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</si>
  <si>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</si>
  <si>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</si>
  <si>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</si>
  <si>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</si>
  <si>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</si>
  <si>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</si>
  <si>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</si>
  <si>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</si>
  <si>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</si>
  <si>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</si>
  <si>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</si>
  <si>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</si>
  <si>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</si>
  <si>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</si>
  <si>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</si>
  <si>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</si>
  <si>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</si>
  <si>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</si>
  <si>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</si>
  <si>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</si>
  <si>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</si>
  <si>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</si>
  <si>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</si>
  <si>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</si>
  <si>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</si>
  <si>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</si>
  <si>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</si>
  <si>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</si>
  <si>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</si>
  <si>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</si>
  <si>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</si>
  <si>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</si>
  <si>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</si>
  <si>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</si>
  <si>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</si>
  <si>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</si>
  <si>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</si>
  <si>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</si>
  <si>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</si>
  <si>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</si>
  <si>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</si>
  <si>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</si>
  <si>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</si>
  <si>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</si>
  <si>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</si>
  <si>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</si>
  <si>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</si>
  <si>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</si>
  <si>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</si>
  <si>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</si>
  <si>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</si>
  <si>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</si>
  <si>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</si>
  <si>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</si>
  <si>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</si>
  <si>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</si>
  <si>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</si>
  <si>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</si>
  <si>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</si>
  <si>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</si>
  <si>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</si>
  <si>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</si>
  <si>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</si>
  <si>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</si>
  <si>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</si>
  <si>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</si>
  <si>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</si>
  <si>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</si>
  <si>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</si>
  <si>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</si>
  <si>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</si>
  <si>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</si>
  <si>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</si>
  <si>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</si>
  <si>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</si>
  <si>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</si>
  <si>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</si>
  <si>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</si>
  <si>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</si>
  <si>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</si>
  <si>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</si>
  <si>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</si>
  <si>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</si>
  <si>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</si>
  <si>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</si>
  <si>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</si>
  <si>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</si>
  <si>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</si>
  <si>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</si>
  <si>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</si>
  <si>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</si>
  <si>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</si>
  <si>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</si>
  <si>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</si>
  <si>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</si>
  <si>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</si>
  <si>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</si>
  <si>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</si>
  <si>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</si>
  <si>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</si>
  <si>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</si>
  <si>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</si>
  <si>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</si>
  <si>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</si>
  <si>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</si>
  <si>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</si>
  <si>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</si>
  <si>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</si>
  <si>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</si>
  <si>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</si>
  <si>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</si>
  <si>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</si>
  <si>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</si>
  <si>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</si>
  <si>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</si>
  <si>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</si>
  <si>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</si>
  <si>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</si>
  <si>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</si>
  <si>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</si>
  <si>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</si>
  <si>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</si>
  <si>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</si>
  <si>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</si>
  <si>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</si>
  <si>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</si>
  <si>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</si>
  <si>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</si>
  <si>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</si>
  <si>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</si>
  <si>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</si>
  <si>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</si>
  <si>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</si>
  <si>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</si>
  <si>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</si>
  <si>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</si>
  <si>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</si>
  <si>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</si>
  <si>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</si>
  <si>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</si>
  <si>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</si>
  <si>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</si>
  <si>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</si>
  <si>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</si>
  <si>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</si>
  <si>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</si>
  <si>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</si>
  <si>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</si>
  <si>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</si>
  <si>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</si>
  <si>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</si>
  <si>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</si>
  <si>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</si>
  <si>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</si>
  <si>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</si>
  <si>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</si>
  <si>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</si>
  <si>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</si>
  <si>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</si>
  <si>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</si>
  <si>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</si>
  <si>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</si>
  <si>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</si>
  <si>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</si>
  <si>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</si>
  <si>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</si>
  <si>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</si>
  <si>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</si>
  <si>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</si>
  <si>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</si>
  <si>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</si>
  <si>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</si>
  <si>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</si>
  <si>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</si>
  <si>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</si>
  <si>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</si>
  <si>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</si>
  <si>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</si>
  <si>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</si>
  <si>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</si>
  <si>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</si>
  <si>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</si>
  <si>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</si>
  <si>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</si>
  <si>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</si>
  <si>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</si>
  <si>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</si>
  <si>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</si>
  <si>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</si>
  <si>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</si>
  <si>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</si>
  <si>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</si>
  <si>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</si>
  <si>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</si>
  <si>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</si>
  <si>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</si>
  <si>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</si>
  <si>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</si>
  <si>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</si>
  <si>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</si>
  <si>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</si>
  <si>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</si>
  <si>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</si>
  <si>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</si>
  <si>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</si>
  <si>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</si>
  <si>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</si>
  <si>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</si>
  <si>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</si>
  <si>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</si>
  <si>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</si>
  <si>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</si>
  <si>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</si>
  <si>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</si>
  <si>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</si>
  <si>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</si>
  <si>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</si>
  <si>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</si>
  <si>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</si>
  <si>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</si>
  <si>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</si>
  <si>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</si>
  <si>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</si>
  <si>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</si>
  <si>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</si>
  <si>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</si>
  <si>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</si>
  <si>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</si>
  <si>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</si>
  <si>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</si>
  <si>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</si>
  <si>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</si>
  <si>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</si>
  <si>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</si>
  <si>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</si>
  <si>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</si>
  <si>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</si>
  <si>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</si>
  <si>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</si>
  <si>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</si>
  <si>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</si>
  <si>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</si>
  <si>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</si>
  <si>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</si>
  <si>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</si>
  <si>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</si>
  <si>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</si>
  <si>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</si>
  <si>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</si>
  <si>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</si>
  <si>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</si>
  <si>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</si>
  <si>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</si>
  <si>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</si>
  <si>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</si>
  <si>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</si>
  <si>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</si>
  <si>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</si>
  <si>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</si>
  <si>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</si>
  <si>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</si>
  <si>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</si>
  <si>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</si>
  <si>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</si>
  <si>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</si>
  <si>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</si>
  <si>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</si>
  <si>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</si>
  <si>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</si>
  <si>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</si>
  <si>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</si>
  <si>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</si>
  <si>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</si>
  <si>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</si>
  <si>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</si>
  <si>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</si>
  <si>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</si>
  <si>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</si>
  <si>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</si>
  <si>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</si>
  <si>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</si>
  <si>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</si>
  <si>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</si>
  <si>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</si>
  <si>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</si>
  <si>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</si>
  <si>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</si>
  <si>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</si>
  <si>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</si>
  <si>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</si>
  <si>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</si>
  <si>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</si>
  <si>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</si>
  <si>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</si>
  <si>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</si>
  <si>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</si>
  <si>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</si>
  <si>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</si>
  <si>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</si>
  <si>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</si>
  <si>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</si>
  <si>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</si>
  <si>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</si>
  <si>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</si>
  <si>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</si>
  <si>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</si>
  <si>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</si>
  <si>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</si>
  <si>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</si>
  <si>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</si>
  <si>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</si>
  <si>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</si>
  <si>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</si>
  <si>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</si>
  <si>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</si>
  <si>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</si>
  <si>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</si>
  <si>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</si>
  <si>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</si>
  <si>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</si>
  <si>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</si>
  <si>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</si>
  <si>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</si>
  <si>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</si>
  <si>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</si>
  <si>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</si>
  <si>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</si>
  <si>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</si>
  <si>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</si>
  <si>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</si>
  <si>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</si>
  <si>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</si>
  <si>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</si>
  <si>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</si>
  <si>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</si>
  <si>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</si>
  <si>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</si>
  <si>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</si>
  <si>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</si>
  <si>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</si>
  <si>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</si>
  <si>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</si>
  <si>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</si>
  <si>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</si>
  <si>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</si>
  <si>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</si>
  <si>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</si>
  <si>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</si>
  <si>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</si>
  <si>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</si>
  <si>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</si>
  <si>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</si>
  <si>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</si>
  <si>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</si>
  <si>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</si>
  <si>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</si>
  <si>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</si>
  <si>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</si>
  <si>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</si>
  <si>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</si>
  <si>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</si>
  <si>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</si>
  <si>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</si>
  <si>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</si>
  <si>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</si>
  <si>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</si>
  <si>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</si>
  <si>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</si>
  <si>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</si>
  <si>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</si>
  <si>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</si>
  <si>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</si>
  <si>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</si>
  <si>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</si>
  <si>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</si>
  <si>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</si>
  <si>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</si>
  <si>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</si>
  <si>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</si>
  <si>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</si>
  <si>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</si>
  <si>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</si>
  <si>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</si>
  <si>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</si>
  <si>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</si>
  <si>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</si>
  <si>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</si>
  <si>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</si>
  <si>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</si>
  <si>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</si>
  <si>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</si>
  <si>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</si>
  <si>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</si>
  <si>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</si>
  <si>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</si>
  <si>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</si>
  <si>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</si>
  <si>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</si>
  <si>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</si>
  <si>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</si>
  <si>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</si>
  <si>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</si>
  <si>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</si>
  <si>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</si>
  <si>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</si>
  <si>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</si>
  <si>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</si>
  <si>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</si>
  <si>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</si>
  <si>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</si>
  <si>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</si>
  <si>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</si>
  <si>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</si>
  <si>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</si>
  <si>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</si>
  <si>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</si>
  <si>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</si>
  <si>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</si>
  <si>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</si>
  <si>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</si>
  <si>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</si>
  <si>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</si>
  <si>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</si>
  <si>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</si>
  <si>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</si>
  <si>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</si>
  <si>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</si>
  <si>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</si>
  <si>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</si>
  <si>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</si>
  <si>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</si>
  <si>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</si>
  <si>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</si>
  <si>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</si>
  <si>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</si>
  <si>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</si>
  <si>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</si>
  <si>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</si>
  <si>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</si>
  <si>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</si>
  <si>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</si>
  <si>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</si>
  <si>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</si>
  <si>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</si>
  <si>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</si>
  <si>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</si>
  <si>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</si>
  <si>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</si>
  <si>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</si>
  <si>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</si>
  <si>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</si>
  <si>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</si>
  <si>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</si>
  <si>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</si>
  <si>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</si>
  <si>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</si>
  <si>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</si>
  <si>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</si>
  <si>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</si>
  <si>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</si>
  <si>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</si>
  <si>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</si>
  <si>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</si>
  <si>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</si>
  <si>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</si>
  <si>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</si>
  <si>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</si>
  <si>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</si>
  <si>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</si>
  <si>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</si>
  <si>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</si>
  <si>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</si>
  <si>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</si>
  <si>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</si>
  <si>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</si>
  <si>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</si>
  <si>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</si>
  <si>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</si>
  <si>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</si>
  <si>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</si>
  <si>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</si>
  <si>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</si>
  <si>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</si>
  <si>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</si>
  <si>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</si>
  <si>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</si>
  <si>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</si>
  <si>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</si>
  <si>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</si>
  <si>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</si>
  <si>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</si>
  <si>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</si>
  <si>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</si>
  <si>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</si>
  <si>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</si>
  <si>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</si>
  <si>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</si>
  <si>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</si>
  <si>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</si>
  <si>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</si>
  <si>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</si>
  <si>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</si>
  <si>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</si>
  <si>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</si>
  <si>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</si>
  <si>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</si>
  <si>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</si>
  <si>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</si>
  <si>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</si>
  <si>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</si>
  <si>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</si>
  <si>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</si>
  <si>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</si>
  <si>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</si>
  <si>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</si>
  <si>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</si>
  <si>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</si>
  <si>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</si>
  <si>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</si>
  <si>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</si>
  <si>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</si>
  <si>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</si>
  <si>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</si>
  <si>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</si>
  <si>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</si>
  <si>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</si>
  <si>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</si>
  <si>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</si>
  <si>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</si>
  <si>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</si>
  <si>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</si>
  <si>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</si>
  <si>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</si>
  <si>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</si>
  <si>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</si>
  <si>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</si>
  <si>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</si>
  <si>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</si>
  <si>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</si>
  <si>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</si>
  <si>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</si>
  <si>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</si>
  <si>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</si>
  <si>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</si>
  <si>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</si>
  <si>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</si>
  <si>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</si>
  <si>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</si>
  <si>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</si>
  <si>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</si>
  <si>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</si>
  <si>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</si>
  <si>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</si>
  <si>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</si>
  <si>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</si>
  <si>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</si>
  <si>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</si>
  <si>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</si>
  <si>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</si>
  <si>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</si>
  <si>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</si>
  <si>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</si>
  <si>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</si>
  <si>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</si>
  <si>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</si>
  <si>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</si>
  <si>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</si>
  <si>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</si>
  <si>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</si>
  <si>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</si>
  <si>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</si>
  <si>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</si>
  <si>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</si>
  <si>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</si>
  <si>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</si>
  <si>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</si>
  <si>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</si>
  <si>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</si>
  <si>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</si>
  <si>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</si>
  <si>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</si>
  <si>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</si>
  <si>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</si>
  <si>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</si>
  <si>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</si>
  <si>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</si>
  <si>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</si>
  <si>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</si>
  <si>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</si>
  <si>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</si>
  <si>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</si>
  <si>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</si>
  <si>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</si>
  <si>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</si>
  <si>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</si>
  <si>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</si>
  <si>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</si>
  <si>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</si>
  <si>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</si>
  <si>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</si>
  <si>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</si>
  <si>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</si>
  <si>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</si>
  <si>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</si>
  <si>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</si>
  <si>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</si>
  <si>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</si>
  <si>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</si>
  <si>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</si>
  <si>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</si>
  <si>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</si>
  <si>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</si>
  <si>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</si>
  <si>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</si>
  <si>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</si>
  <si>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</si>
  <si>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</si>
  <si>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</si>
  <si>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</si>
  <si>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</si>
  <si>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</si>
  <si>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</si>
  <si>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</si>
  <si>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</si>
  <si>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</si>
  <si>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</si>
  <si>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</si>
  <si>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</si>
  <si>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</si>
  <si>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</si>
  <si>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</si>
  <si>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</si>
  <si>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</si>
  <si>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</si>
  <si>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</si>
  <si>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</si>
  <si>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</si>
  <si>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</si>
  <si>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</si>
  <si>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</si>
  <si>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</si>
  <si>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</si>
  <si>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</si>
  <si>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</si>
  <si>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</si>
  <si>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</si>
  <si>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</si>
  <si>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</si>
  <si>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</si>
  <si>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</si>
  <si>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</si>
  <si>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</si>
  <si>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</si>
  <si>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</si>
  <si>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</si>
  <si>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</si>
  <si>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</si>
  <si>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</si>
  <si>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</si>
  <si>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</si>
  <si>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</si>
  <si>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</si>
  <si>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</si>
  <si>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</si>
  <si>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</si>
  <si>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</si>
  <si>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</si>
  <si>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</si>
  <si>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</si>
  <si>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</si>
  <si>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</si>
  <si>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</si>
  <si>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</si>
  <si>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</si>
  <si>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</si>
  <si>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</si>
  <si>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</si>
  <si>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</si>
  <si>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</si>
  <si>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</si>
  <si>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</si>
  <si>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</si>
  <si>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</si>
  <si>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</si>
  <si>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</si>
  <si>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</si>
  <si>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</si>
  <si>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</si>
  <si>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</si>
  <si>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</si>
  <si>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</si>
  <si>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</si>
  <si>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</si>
  <si>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</si>
  <si>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</si>
  <si>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</si>
  <si>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</si>
  <si>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</si>
  <si>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</si>
  <si>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</si>
  <si>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</si>
  <si>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</si>
  <si>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</si>
  <si>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</si>
  <si>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</si>
  <si>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</si>
  <si>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</si>
  <si>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</si>
  <si>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</si>
  <si>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</si>
  <si>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</si>
  <si>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</si>
  <si>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</si>
  <si>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</si>
  <si>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</si>
  <si>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</si>
  <si>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</si>
  <si>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</si>
  <si>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</si>
  <si>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</si>
  <si>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</si>
  <si>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</si>
  <si>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</si>
  <si>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</si>
  <si>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</si>
  <si>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</si>
  <si>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</si>
  <si>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</si>
  <si>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</si>
  <si>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</si>
  <si>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</si>
  <si>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</si>
  <si>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</si>
  <si>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</si>
  <si>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</si>
  <si>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</si>
  <si>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</si>
  <si>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</si>
  <si>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</si>
  <si>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</si>
  <si>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</si>
  <si>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</si>
  <si>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</si>
  <si>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</si>
  <si>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</si>
  <si>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</si>
  <si>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</si>
  <si>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</si>
  <si>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</si>
  <si>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</si>
  <si>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</si>
  <si>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</si>
  <si>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</si>
  <si>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</si>
  <si>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</si>
  <si>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</si>
  <si>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</si>
  <si>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</si>
  <si>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</si>
  <si>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</si>
  <si>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</si>
  <si>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</si>
  <si>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</si>
  <si>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</si>
  <si>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</si>
  <si>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</si>
  <si>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</si>
  <si>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</si>
  <si>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</si>
  <si>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</si>
  <si>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</si>
  <si>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</si>
  <si>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</si>
  <si>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</si>
  <si>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</si>
  <si>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</si>
  <si>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</si>
  <si>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</si>
  <si>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</si>
  <si>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</si>
  <si>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</si>
  <si>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</si>
  <si>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</si>
  <si>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</si>
  <si>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</si>
  <si>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</si>
  <si>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</si>
  <si>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</si>
  <si>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</si>
  <si>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</si>
  <si>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</si>
  <si>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</si>
  <si>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</si>
  <si>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</si>
  <si>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</si>
  <si>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</si>
  <si>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</si>
  <si>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</si>
  <si>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</si>
  <si>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</si>
  <si>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</si>
  <si>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</si>
  <si>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</si>
  <si>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</si>
  <si>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</si>
  <si>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</si>
  <si>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</si>
  <si>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</si>
  <si>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</si>
  <si>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</si>
  <si>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</si>
  <si>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</si>
  <si>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</si>
  <si>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</si>
  <si>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</si>
  <si>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</si>
  <si>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</si>
  <si>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</si>
  <si>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</si>
  <si>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</si>
  <si>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</si>
  <si>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</si>
  <si>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</si>
  <si>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</si>
  <si>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</si>
  <si>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</si>
  <si>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</si>
  <si>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</si>
  <si>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</si>
  <si>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</si>
  <si>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</si>
  <si>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</si>
  <si>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</si>
  <si>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</si>
  <si>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</si>
  <si>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</si>
  <si>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</si>
  <si>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</si>
  <si>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</si>
  <si>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</si>
  <si>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</si>
  <si>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</si>
  <si>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</si>
  <si>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</si>
  <si>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</si>
  <si>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</si>
  <si>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</si>
  <si>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</si>
  <si>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</si>
  <si>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</si>
  <si>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</si>
  <si>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</si>
  <si>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</si>
  <si>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</si>
  <si>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</si>
  <si>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</si>
  <si>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</si>
  <si>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</si>
  <si>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</si>
  <si>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</si>
  <si>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</si>
  <si>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</si>
  <si>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</si>
  <si>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</si>
  <si>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</si>
  <si>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</si>
  <si>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</si>
  <si>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</si>
  <si>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</si>
  <si>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</si>
  <si>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</si>
  <si>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</si>
  <si>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</si>
  <si>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</si>
  <si>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</si>
  <si>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</si>
  <si>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</si>
  <si>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</si>
  <si>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</si>
  <si>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</si>
  <si>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</si>
  <si>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</si>
  <si>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</si>
  <si>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</si>
  <si>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</si>
  <si>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</si>
  <si>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</si>
  <si>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</si>
  <si>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</si>
  <si>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</si>
  <si>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</si>
  <si>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</si>
  <si>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</si>
  <si>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</si>
  <si>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</si>
  <si>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</si>
  <si>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</si>
  <si>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</si>
  <si>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</si>
  <si>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</si>
  <si>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</si>
  <si>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</si>
  <si>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</si>
  <si>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</si>
  <si>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</si>
  <si>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</si>
  <si>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</si>
  <si>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</si>
  <si>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</si>
  <si>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</si>
  <si>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</si>
  <si>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</si>
  <si>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</si>
  <si>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</si>
  <si>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</si>
  <si>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</si>
  <si>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</si>
  <si>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</si>
  <si>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</si>
  <si>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</si>
  <si>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</si>
  <si>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</si>
  <si>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</si>
  <si>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</si>
  <si>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</si>
  <si>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</si>
  <si>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</si>
  <si>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</si>
  <si>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</si>
  <si>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</si>
  <si>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</si>
  <si>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</si>
  <si>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</si>
  <si>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</si>
  <si>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</si>
  <si>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</si>
  <si>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</si>
  <si>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</si>
  <si>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</si>
  <si>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</si>
  <si>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</si>
  <si>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</si>
  <si>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</si>
  <si>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</si>
  <si>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</si>
  <si>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</si>
  <si>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</si>
  <si>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</si>
  <si>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</si>
  <si>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</si>
  <si>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</si>
  <si>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</si>
  <si>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</si>
  <si>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</si>
  <si>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</si>
  <si>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</si>
  <si>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</si>
  <si>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</si>
  <si>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</si>
  <si>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</si>
  <si>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</si>
  <si>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</si>
  <si>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</si>
  <si>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</si>
  <si>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</si>
  <si>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</si>
  <si>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</si>
  <si>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</si>
  <si>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</si>
  <si>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</si>
  <si>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</si>
  <si>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</si>
  <si>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</si>
  <si>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</si>
  <si>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</si>
  <si>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</si>
  <si>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</si>
  <si>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</si>
  <si>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</si>
  <si>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</si>
  <si>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</si>
  <si>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</si>
  <si>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</si>
  <si>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</si>
  <si>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</si>
  <si>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</si>
  <si>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</si>
  <si>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</si>
  <si>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</si>
  <si>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</si>
  <si>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</si>
  <si>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</si>
  <si>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</si>
  <si>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</si>
  <si>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</si>
  <si>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</si>
  <si>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</si>
  <si>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</si>
  <si>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</si>
  <si>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</si>
  <si>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</si>
  <si>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</si>
  <si>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</si>
  <si>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</si>
  <si>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</si>
  <si>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</si>
  <si>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</si>
  <si>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</si>
  <si>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</si>
  <si>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</si>
  <si>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</si>
  <si>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</si>
  <si>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</si>
  <si>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</si>
  <si>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</si>
  <si>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</si>
  <si>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</si>
  <si>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</si>
  <si>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</si>
  <si>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</si>
  <si>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</si>
  <si>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</si>
  <si>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</si>
  <si>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</si>
  <si>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</si>
  <si>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</si>
  <si>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</si>
  <si>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</si>
  <si>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</si>
  <si>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</si>
  <si>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</si>
  <si>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</si>
  <si>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</si>
  <si>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</si>
  <si>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</si>
  <si>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</si>
  <si>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</si>
  <si>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</si>
  <si>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</si>
  <si>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</si>
  <si>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</si>
  <si>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</si>
  <si>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</si>
  <si>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</si>
  <si>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</si>
  <si>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</si>
  <si>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</si>
  <si>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</si>
  <si>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</si>
  <si>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</si>
  <si>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</si>
  <si>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</si>
  <si>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</si>
  <si>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</si>
  <si>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</si>
  <si>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</si>
  <si>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</si>
  <si>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</si>
  <si>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</si>
  <si>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</si>
  <si>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</si>
  <si>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</si>
  <si>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</si>
  <si>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</si>
  <si>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</si>
  <si>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</si>
  <si>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</si>
  <si>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</si>
  <si>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</si>
  <si>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</si>
  <si>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</si>
  <si>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</si>
  <si>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</si>
  <si>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</si>
  <si>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</si>
  <si>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</si>
  <si>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</si>
  <si>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</si>
  <si>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</si>
  <si>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</si>
  <si>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</si>
  <si>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</si>
  <si>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</si>
  <si>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</si>
  <si>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</si>
  <si>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</si>
  <si>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</si>
  <si>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</si>
  <si>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</si>
  <si>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</si>
  <si>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</si>
  <si>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</si>
  <si>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</si>
  <si>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</si>
  <si>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</si>
  <si>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</si>
  <si>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</si>
  <si>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</si>
  <si>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</si>
  <si>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</si>
  <si>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</si>
  <si>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</si>
  <si>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</si>
  <si>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</si>
  <si>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</si>
  <si>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</si>
  <si>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</si>
  <si>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</si>
  <si>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</si>
  <si>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</si>
  <si>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</si>
  <si>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</si>
  <si>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</si>
  <si>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</si>
  <si>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</si>
  <si>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</si>
  <si>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</si>
  <si>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</si>
  <si>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</si>
  <si>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</si>
  <si>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</si>
  <si>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</si>
  <si>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</si>
  <si>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</si>
  <si>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</si>
  <si>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</si>
  <si>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</si>
  <si>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</si>
  <si>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</si>
  <si>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</si>
  <si>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</si>
  <si>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</si>
  <si>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</si>
  <si>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</si>
  <si>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</si>
  <si>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</si>
  <si>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</si>
  <si>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</si>
  <si>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</si>
  <si>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</si>
  <si>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</si>
  <si>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</si>
  <si>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</si>
  <si>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</si>
  <si>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</si>
  <si>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</si>
  <si>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</si>
  <si>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</si>
  <si>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</si>
  <si>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</si>
  <si>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</si>
  <si>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</si>
  <si>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</si>
  <si>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</si>
  <si>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</si>
  <si>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</si>
  <si>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</si>
  <si>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</si>
  <si>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</si>
  <si>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</si>
  <si>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</si>
  <si>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</si>
  <si>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</si>
  <si>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</si>
  <si>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</si>
  <si>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</si>
  <si>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</si>
  <si>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</si>
  <si>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</si>
  <si>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</si>
  <si>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</si>
  <si>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</si>
  <si>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</si>
  <si>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</si>
  <si>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</si>
  <si>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</si>
  <si>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</si>
  <si>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</si>
  <si>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</si>
  <si>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</si>
  <si>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</si>
  <si>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</si>
  <si>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</si>
  <si>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</si>
  <si>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</si>
  <si>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</si>
  <si>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</si>
  <si>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</si>
  <si>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</si>
  <si>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</si>
  <si>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</si>
  <si>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</si>
  <si>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</si>
  <si>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</si>
  <si>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</si>
  <si>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</si>
  <si>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</si>
  <si>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</si>
  <si>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</si>
  <si>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</si>
  <si>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</si>
  <si>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</si>
  <si>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</si>
  <si>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</si>
  <si>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</si>
  <si>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</si>
  <si>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</si>
  <si>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</si>
  <si>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</si>
  <si>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</si>
  <si>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</si>
  <si>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</si>
  <si>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</si>
  <si>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</si>
  <si>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</si>
  <si>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</si>
  <si>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</si>
  <si>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</si>
  <si>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</si>
  <si>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</si>
  <si>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</si>
  <si>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</si>
  <si>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</si>
  <si>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</si>
  <si>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</si>
  <si>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</si>
  <si>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</si>
  <si>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</si>
  <si>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</si>
  <si>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</si>
  <si>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</si>
  <si>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</si>
  <si>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</si>
  <si>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</si>
  <si>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</si>
  <si>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</si>
  <si>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</si>
  <si>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</si>
  <si>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</si>
  <si>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</si>
  <si>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</si>
  <si>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</si>
  <si>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</si>
  <si>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</si>
  <si>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</si>
  <si>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</si>
  <si>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</si>
  <si>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</si>
  <si>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</si>
  <si>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</si>
  <si>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</si>
  <si>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</si>
  <si>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</si>
  <si>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</si>
  <si>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</si>
  <si>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</si>
  <si>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</si>
  <si>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</si>
  <si>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</si>
  <si>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</si>
  <si>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</si>
  <si>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</si>
  <si>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</si>
  <si>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</si>
  <si>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</si>
  <si>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</si>
  <si>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</si>
  <si>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</si>
  <si>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</si>
  <si>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</si>
  <si>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</si>
  <si>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</si>
  <si>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</si>
  <si>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</si>
  <si>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</si>
  <si>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</si>
  <si>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</si>
  <si>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</si>
  <si>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</si>
  <si>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</si>
  <si>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</si>
  <si>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</si>
  <si>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</si>
  <si>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</si>
  <si>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</si>
  <si>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</si>
  <si>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</si>
  <si>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</si>
  <si>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</si>
  <si>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</si>
  <si>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</si>
  <si>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</si>
  <si>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</si>
  <si>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</si>
  <si>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</si>
  <si>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</si>
  <si>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</si>
  <si>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</si>
  <si>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</si>
  <si>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</si>
  <si>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</si>
  <si>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</si>
  <si>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</si>
  <si>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</si>
  <si>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</si>
  <si>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</si>
  <si>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</si>
  <si>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</si>
  <si>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</si>
  <si>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</si>
  <si>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</si>
  <si>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</si>
  <si>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</si>
  <si>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</si>
  <si>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</si>
  <si>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</si>
  <si>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</si>
  <si>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</si>
  <si>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</si>
  <si>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</si>
  <si>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</si>
  <si>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</si>
  <si>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</si>
  <si>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</si>
  <si>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</si>
  <si>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</si>
  <si>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</si>
  <si>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</si>
  <si>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</si>
  <si>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</si>
  <si>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</si>
  <si>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</si>
  <si>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</si>
  <si>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</si>
  <si>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</si>
  <si>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</si>
  <si>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</si>
  <si>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</si>
  <si>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</si>
  <si>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</si>
  <si>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</si>
  <si>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</si>
  <si>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</si>
  <si>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</si>
  <si>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</si>
  <si>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</si>
  <si>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</si>
  <si>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</si>
  <si>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</si>
  <si>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</si>
  <si>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</si>
  <si>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</si>
  <si>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</si>
  <si>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</si>
  <si>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</si>
  <si>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</si>
  <si>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</si>
  <si>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</si>
  <si>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</si>
  <si>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</si>
  <si>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</si>
  <si>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</si>
  <si>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</si>
  <si>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</si>
  <si>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</si>
  <si>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</si>
  <si>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</si>
  <si>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</si>
  <si>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</si>
  <si>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</si>
  <si>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</si>
  <si>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</si>
  <si>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</si>
  <si>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</si>
  <si>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</si>
  <si>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</si>
  <si>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</si>
  <si>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</si>
  <si>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</si>
  <si>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</si>
  <si>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</si>
  <si>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</si>
  <si>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</si>
  <si>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</si>
  <si>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</si>
  <si>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</si>
  <si>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</si>
  <si>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</si>
  <si>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</si>
  <si>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</si>
  <si>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</si>
  <si>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</si>
  <si>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</si>
  <si>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</si>
  <si>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</si>
  <si>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</si>
  <si>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</si>
  <si>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</si>
  <si>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</si>
  <si>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</si>
  <si>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</si>
  <si>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</si>
  <si>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</si>
  <si>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</si>
  <si>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</si>
  <si>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</si>
  <si>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</si>
  <si>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</si>
  <si>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</si>
  <si>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</si>
  <si>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</si>
  <si>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</si>
  <si>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</si>
  <si>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</si>
  <si>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</si>
  <si>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</si>
  <si>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</si>
  <si>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</si>
  <si>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</si>
  <si>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</si>
  <si>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</si>
  <si>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</si>
  <si>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</si>
  <si>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</si>
  <si>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</si>
  <si>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</si>
  <si>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</si>
  <si>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</si>
  <si>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</si>
  <si>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</si>
  <si>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</si>
  <si>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</si>
  <si>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</si>
  <si>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</si>
  <si>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</si>
  <si>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</si>
  <si>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</si>
  <si>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</si>
  <si>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</si>
  <si>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</si>
  <si>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</si>
  <si>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</si>
  <si>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</si>
  <si>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</si>
  <si>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</si>
  <si>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</si>
  <si>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</si>
  <si>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</si>
  <si>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</si>
  <si>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</si>
  <si>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</si>
  <si>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</si>
  <si>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</si>
  <si>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</si>
  <si>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</si>
  <si>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</si>
  <si>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</si>
  <si>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</si>
  <si>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</si>
  <si>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</si>
  <si>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</si>
  <si>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</si>
  <si>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</si>
  <si>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</si>
  <si>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</si>
  <si>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</si>
  <si>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</si>
  <si>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</si>
  <si>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</si>
  <si>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</si>
  <si>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</si>
  <si>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</si>
  <si>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</si>
  <si>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</si>
  <si>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</si>
  <si>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</si>
  <si>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</si>
  <si>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</si>
  <si>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</si>
  <si>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</si>
  <si>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</si>
  <si>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</si>
  <si>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</si>
  <si>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</si>
  <si>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</si>
  <si>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</si>
  <si>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</si>
  <si>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</si>
  <si>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</si>
  <si>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</si>
  <si>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</si>
  <si>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</si>
  <si>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</si>
  <si>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</si>
  <si>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</si>
  <si>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</si>
  <si>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</si>
  <si>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</si>
  <si>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</si>
  <si>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</si>
  <si>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</si>
  <si>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</si>
  <si>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</si>
  <si>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</si>
  <si>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</si>
  <si>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</si>
  <si>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</si>
  <si>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</si>
  <si>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</si>
  <si>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</si>
  <si>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</si>
  <si>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</si>
  <si>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</si>
  <si>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</si>
  <si>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</si>
  <si>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</si>
  <si>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</si>
  <si>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</si>
  <si>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</si>
  <si>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</si>
  <si>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</si>
  <si>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</si>
  <si>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</si>
  <si>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</si>
  <si>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</si>
  <si>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</si>
  <si>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</si>
  <si>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</si>
  <si>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</si>
  <si>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</si>
  <si>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</si>
  <si>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</si>
  <si>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</si>
  <si>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</si>
  <si>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</si>
  <si>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</si>
  <si>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</si>
  <si>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</si>
  <si>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</si>
  <si>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</si>
  <si>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</si>
  <si>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</si>
  <si>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</si>
  <si>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</si>
  <si>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</si>
  <si>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</si>
  <si>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</si>
  <si>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</si>
  <si>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</si>
  <si>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</si>
  <si>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</si>
  <si>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</si>
  <si>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</si>
  <si>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</si>
  <si>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</si>
  <si>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</si>
  <si>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</si>
  <si>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</si>
  <si>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</si>
  <si>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</si>
  <si>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</si>
  <si>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</si>
  <si>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</si>
  <si>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</si>
  <si>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</si>
  <si>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</si>
  <si>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</si>
  <si>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</si>
  <si>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</si>
  <si>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</si>
  <si>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</si>
  <si>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</si>
  <si>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</si>
  <si>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</si>
  <si>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</si>
  <si>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</si>
  <si>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</si>
  <si>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</si>
  <si>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</si>
  <si>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</si>
  <si>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</si>
  <si>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</si>
  <si>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</si>
  <si>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</si>
  <si>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</si>
  <si>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</si>
  <si>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</si>
  <si>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</si>
  <si>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</si>
  <si>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</si>
  <si>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</si>
  <si>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</si>
  <si>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</si>
  <si>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</si>
  <si>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</si>
  <si>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</si>
  <si>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</si>
  <si>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</si>
  <si>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</si>
  <si>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</si>
  <si>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</si>
  <si>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</si>
  <si>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</si>
  <si>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</si>
  <si>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</si>
  <si>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</si>
  <si>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</si>
  <si>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</si>
  <si>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</si>
  <si>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</si>
  <si>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</si>
  <si>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</si>
  <si>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</si>
  <si>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</si>
  <si>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</si>
  <si>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</si>
  <si>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</si>
  <si>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</si>
  <si>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</si>
  <si>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</si>
  <si>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</si>
  <si>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</si>
  <si>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</si>
  <si>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</si>
  <si>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</si>
  <si>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</si>
  <si>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</si>
  <si>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</si>
  <si>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</si>
  <si>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</si>
  <si>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</si>
  <si>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</si>
  <si>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</si>
  <si>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</si>
  <si>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</si>
  <si>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</si>
  <si>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</si>
  <si>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</si>
  <si>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</si>
  <si>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</si>
  <si>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</si>
  <si>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</si>
  <si>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</si>
  <si>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</si>
  <si>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</si>
  <si>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</si>
  <si>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</si>
  <si>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</si>
  <si>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</si>
  <si>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</si>
  <si>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</si>
  <si>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</si>
  <si>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</si>
  <si>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</si>
  <si>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</si>
  <si>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</si>
  <si>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</si>
  <si>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</si>
  <si>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</si>
  <si>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</si>
  <si>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</si>
  <si>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</si>
  <si>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</si>
  <si>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</si>
  <si>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</si>
  <si>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</si>
  <si>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</si>
  <si>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</si>
  <si>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</si>
  <si>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</si>
  <si>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</si>
  <si>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</si>
  <si>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</si>
  <si>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</si>
  <si>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</si>
  <si>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</si>
  <si>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</si>
  <si>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</si>
  <si>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</si>
  <si>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</si>
  <si>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</si>
  <si>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</si>
  <si>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</si>
  <si>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</si>
  <si>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</si>
  <si>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</si>
  <si>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</si>
  <si>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</si>
  <si>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</si>
  <si>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</si>
  <si>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</si>
  <si>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</si>
  <si>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</si>
  <si>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</si>
  <si>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</si>
  <si>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</si>
  <si>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</si>
  <si>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</si>
  <si>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</si>
  <si>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</si>
  <si>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</si>
  <si>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</si>
  <si>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</si>
  <si>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</si>
  <si>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</si>
  <si>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</si>
  <si>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</si>
  <si>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</si>
  <si>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</si>
  <si>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</si>
  <si>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</si>
  <si>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</si>
  <si>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</si>
  <si>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</si>
  <si>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</si>
  <si>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</si>
  <si>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</si>
  <si>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</si>
  <si>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</si>
  <si>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</si>
  <si>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</si>
  <si>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</si>
  <si>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</si>
  <si>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</si>
  <si>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</si>
  <si>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</si>
  <si>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</si>
  <si>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</si>
  <si>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</si>
  <si>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</si>
  <si>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</si>
  <si>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</si>
  <si>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</si>
  <si>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</si>
  <si>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</si>
  <si>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</si>
  <si>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</si>
  <si>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</si>
  <si>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</si>
  <si>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</si>
  <si>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</si>
  <si>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</si>
  <si>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</si>
  <si>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</si>
  <si>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</si>
  <si>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</si>
  <si>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</si>
  <si>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</si>
  <si>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</si>
  <si>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</si>
  <si>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</si>
  <si>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</si>
  <si>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</si>
  <si>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</si>
  <si>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</si>
  <si>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</si>
  <si>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</si>
  <si>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</si>
  <si>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</si>
  <si>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</si>
  <si>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</si>
  <si>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</si>
  <si>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</si>
  <si>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</si>
  <si>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</si>
  <si>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</si>
  <si>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</si>
  <si>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</si>
  <si>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</si>
  <si>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</si>
  <si>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</si>
  <si>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</si>
  <si>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</si>
  <si>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</si>
  <si>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</si>
  <si>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</si>
  <si>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</si>
  <si>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</si>
  <si>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</si>
  <si>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</si>
  <si>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</si>
  <si>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</si>
  <si>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</si>
  <si>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</si>
  <si>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</si>
  <si>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</si>
  <si>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</si>
  <si>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</si>
  <si>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</si>
  <si>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</si>
  <si>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</si>
  <si>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</si>
  <si>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</si>
  <si>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</si>
  <si>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</si>
  <si>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</si>
  <si>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</si>
  <si>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</si>
  <si>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</si>
  <si>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</si>
  <si>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</si>
  <si>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</si>
  <si>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</si>
  <si>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</si>
  <si>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</si>
  <si>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</si>
  <si>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</si>
  <si>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</si>
  <si>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</si>
  <si>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</si>
  <si>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</si>
  <si>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</si>
  <si>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</si>
  <si>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</si>
  <si>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</si>
  <si>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</si>
  <si>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</si>
  <si>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</si>
  <si>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</si>
  <si>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</si>
  <si>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</si>
  <si>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</si>
  <si>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</si>
  <si>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</si>
  <si>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</si>
  <si>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</si>
  <si>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</si>
  <si>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</si>
  <si>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</si>
  <si>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</si>
  <si>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</si>
  <si>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</si>
  <si>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</si>
  <si>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</si>
  <si>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</si>
  <si>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</si>
  <si>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</si>
  <si>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</si>
  <si>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</si>
  <si>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</si>
  <si>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</si>
  <si>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</si>
  <si>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</si>
  <si>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</si>
  <si>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</si>
  <si>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</si>
  <si>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</si>
  <si>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</si>
  <si>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</si>
  <si>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</si>
  <si>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</si>
  <si>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</si>
  <si>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</si>
  <si>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</si>
  <si>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</si>
  <si>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</si>
  <si>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</si>
  <si>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</si>
  <si>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</si>
  <si>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</si>
  <si>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</si>
  <si>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</si>
  <si>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</si>
  <si>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</si>
  <si>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</si>
  <si>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</si>
  <si>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</si>
  <si>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</si>
  <si>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</si>
  <si>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</si>
  <si>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</si>
  <si>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</si>
  <si>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</si>
  <si>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</si>
  <si>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</si>
  <si>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</si>
  <si>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</si>
  <si>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</si>
  <si>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</si>
  <si>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</si>
  <si>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</si>
  <si>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</si>
  <si>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</si>
  <si>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</si>
  <si>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</si>
  <si>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</si>
  <si>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</si>
  <si>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</si>
  <si>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</si>
  <si>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</si>
  <si>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</si>
  <si>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</si>
  <si>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</si>
  <si>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</si>
  <si>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</si>
  <si>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</si>
  <si>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</si>
  <si>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</si>
  <si>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</si>
  <si>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</si>
  <si>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</si>
  <si>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</si>
  <si>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</si>
  <si>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</si>
  <si>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</si>
  <si>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</si>
  <si>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</si>
  <si>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</si>
  <si>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</si>
  <si>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</si>
  <si>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</si>
  <si>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</si>
  <si>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</si>
  <si>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</si>
  <si>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</si>
  <si>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</si>
  <si>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</si>
  <si>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</si>
  <si>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</si>
  <si>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</si>
  <si>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</si>
  <si>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</si>
  <si>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</si>
  <si>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</si>
  <si>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</si>
  <si>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</si>
  <si>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</si>
  <si>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</si>
  <si>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</si>
  <si>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</si>
  <si>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</si>
  <si>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</si>
  <si>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</si>
  <si>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</si>
  <si>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</si>
  <si>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</si>
  <si>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</si>
  <si>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</si>
  <si>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</si>
  <si>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</si>
  <si>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</si>
  <si>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</si>
  <si>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</si>
  <si>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</si>
  <si>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</si>
  <si>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</si>
  <si>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</si>
  <si>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</si>
  <si>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</si>
  <si>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</si>
  <si>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</si>
  <si>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</si>
  <si>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</si>
  <si>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</si>
  <si>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</si>
  <si>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</si>
  <si>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</si>
  <si>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</si>
  <si>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</si>
  <si>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</si>
  <si>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</si>
  <si>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</si>
  <si>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</si>
  <si>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</si>
  <si>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</si>
  <si>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</si>
  <si>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</si>
  <si>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</si>
  <si>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</si>
  <si>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</si>
  <si>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</si>
  <si>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</si>
  <si>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</si>
  <si>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</si>
  <si>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</si>
  <si>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</si>
  <si>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</si>
  <si>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</si>
  <si>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</si>
  <si>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</si>
  <si>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</si>
  <si>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</si>
  <si>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</si>
  <si>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</si>
  <si>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</si>
  <si>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</si>
  <si>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</si>
  <si>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</si>
  <si>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</si>
  <si>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</si>
  <si>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</si>
  <si>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</si>
  <si>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</si>
  <si>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</si>
  <si>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</si>
  <si>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</si>
  <si>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</si>
  <si>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</si>
  <si>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</si>
  <si>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</si>
  <si>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</si>
  <si>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</si>
  <si>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</si>
  <si>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</si>
  <si>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</si>
  <si>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</si>
  <si>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</si>
  <si>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</si>
  <si>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</si>
  <si>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</si>
  <si>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</si>
  <si>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</si>
  <si>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</si>
  <si>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</si>
  <si>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</si>
  <si>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</si>
  <si>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</si>
  <si>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</si>
  <si>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</si>
  <si>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</si>
  <si>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</si>
  <si>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</si>
  <si>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</si>
  <si>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</si>
  <si>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</si>
  <si>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</si>
  <si>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</si>
  <si>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</si>
  <si>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</si>
  <si>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</si>
  <si>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</si>
  <si>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</si>
  <si>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</si>
  <si>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</si>
  <si>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</si>
  <si>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</si>
  <si>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</si>
  <si>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</si>
  <si>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</si>
  <si>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</si>
  <si>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</si>
  <si>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</si>
  <si>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</si>
  <si>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</si>
  <si>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</si>
  <si>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</si>
  <si>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</si>
  <si>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</si>
  <si>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</si>
  <si>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</si>
  <si>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</si>
  <si>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</si>
  <si>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</si>
  <si>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</si>
  <si>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</si>
  <si>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</si>
  <si>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</si>
  <si>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</si>
  <si>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</si>
  <si>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</si>
  <si>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</si>
  <si>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</si>
  <si>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</si>
  <si>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</si>
  <si>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</si>
  <si>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</si>
  <si>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</si>
  <si>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</si>
  <si>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</si>
  <si>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</si>
  <si>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</si>
  <si>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</si>
  <si>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</si>
  <si>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</si>
  <si>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</si>
  <si>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</si>
  <si>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</si>
  <si>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</si>
  <si>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</si>
  <si>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</si>
  <si>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</si>
  <si>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</si>
  <si>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</si>
  <si>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</si>
  <si>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</si>
  <si>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</si>
  <si>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</si>
  <si>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</si>
  <si>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</si>
  <si>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</si>
  <si>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</si>
  <si>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</si>
  <si>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</si>
  <si>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</si>
  <si>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</si>
  <si>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</si>
  <si>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</si>
  <si>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</si>
  <si>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</si>
  <si>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</si>
  <si>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</si>
  <si>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</si>
  <si>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</si>
  <si>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</si>
  <si>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</si>
  <si>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</si>
  <si>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</si>
  <si>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</si>
  <si>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</si>
  <si>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</si>
  <si>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</si>
  <si>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</si>
  <si>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</si>
  <si>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</si>
  <si>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</si>
  <si>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</si>
  <si>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</si>
  <si>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</si>
  <si>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</si>
  <si>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</si>
  <si>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</si>
  <si>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</si>
  <si>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</si>
  <si>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</si>
  <si>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</si>
  <si>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</si>
  <si>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</si>
  <si>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</si>
  <si>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</si>
  <si>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</si>
  <si>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</si>
  <si>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</si>
  <si>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</si>
  <si>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</si>
  <si>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</si>
  <si>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</si>
  <si>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</si>
  <si>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</si>
  <si>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</si>
  <si>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</si>
  <si>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</si>
  <si>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</si>
  <si>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</si>
  <si>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</si>
  <si>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</si>
  <si>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</si>
  <si>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</si>
  <si>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</si>
  <si>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</si>
  <si>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</si>
  <si>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</si>
  <si>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</si>
  <si>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</si>
  <si>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</si>
  <si>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</si>
  <si>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</si>
  <si>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</si>
  <si>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</si>
  <si>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</si>
  <si>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</si>
  <si>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</si>
  <si>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</si>
  <si>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</si>
  <si>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</si>
  <si>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</si>
  <si>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</si>
  <si>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</si>
  <si>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</si>
  <si>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</si>
  <si>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</si>
  <si>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</si>
  <si>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</si>
  <si>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</si>
  <si>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</si>
  <si>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</si>
  <si>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</si>
  <si>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</si>
  <si>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</si>
  <si>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</si>
  <si>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</si>
  <si>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</si>
  <si>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</si>
  <si>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</si>
  <si>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</si>
  <si>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</si>
  <si>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</si>
  <si>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</si>
  <si>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</si>
  <si>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</si>
  <si>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</si>
  <si>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</si>
  <si>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</si>
  <si>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</si>
  <si>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</si>
  <si>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</si>
  <si>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</si>
  <si>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</si>
  <si>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</si>
  <si>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</si>
  <si>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</si>
  <si>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</si>
  <si>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</si>
  <si>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</si>
  <si>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</si>
  <si>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</si>
  <si>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</si>
  <si>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</si>
  <si>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</si>
  <si>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</si>
  <si>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</si>
  <si>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</si>
  <si>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</si>
  <si>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</si>
  <si>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</si>
  <si>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</si>
  <si>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</si>
  <si>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</si>
  <si>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</si>
  <si>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</si>
  <si>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</si>
  <si>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</si>
  <si>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</si>
  <si>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</si>
  <si>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</si>
  <si>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</si>
  <si>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</si>
  <si>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</si>
  <si>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</si>
  <si>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</si>
  <si>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</si>
  <si>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</si>
  <si>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</si>
  <si>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</si>
  <si>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</si>
  <si>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</si>
  <si>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</si>
  <si>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</si>
  <si>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</si>
  <si>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</si>
  <si>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</si>
  <si>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</si>
  <si>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</si>
  <si>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</si>
  <si>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</si>
  <si>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</si>
  <si>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</si>
  <si>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</si>
  <si>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</si>
  <si>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</si>
  <si>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</si>
  <si>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</si>
  <si>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</si>
  <si>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</si>
  <si>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</si>
  <si>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</si>
  <si>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</si>
  <si>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</si>
  <si>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</si>
  <si>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</si>
  <si>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</si>
  <si>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</si>
  <si>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</si>
  <si>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</si>
  <si>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</si>
  <si>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</si>
  <si>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</si>
  <si>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</si>
  <si>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</si>
  <si>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</si>
  <si>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</si>
  <si>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</si>
  <si>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</si>
  <si>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</si>
  <si>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</si>
  <si>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</si>
  <si>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</si>
  <si>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</si>
  <si>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</si>
  <si>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</si>
  <si>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</si>
  <si>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</si>
  <si>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</si>
  <si>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</si>
  <si>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</si>
  <si>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</si>
  <si>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</si>
  <si>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</si>
  <si>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</si>
  <si>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</si>
  <si>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</si>
  <si>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</si>
  <si>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</si>
  <si>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</si>
  <si>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</si>
  <si>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</si>
  <si>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</si>
  <si>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</si>
  <si>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</si>
  <si>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</si>
  <si>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</si>
  <si>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</si>
  <si>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</si>
  <si>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</si>
  <si>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</si>
  <si>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</si>
  <si>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</si>
  <si>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</si>
  <si>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</si>
  <si>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</si>
  <si>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</si>
  <si>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</si>
  <si>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</si>
  <si>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</si>
  <si>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</si>
  <si>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</si>
  <si>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</si>
  <si>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</si>
  <si>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</si>
  <si>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</si>
  <si>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</si>
  <si>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</si>
  <si>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</si>
  <si>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</si>
  <si>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</si>
  <si>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</si>
  <si>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</si>
  <si>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</si>
  <si>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</si>
  <si>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</si>
  <si>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</si>
  <si>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</si>
  <si>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</si>
  <si>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</si>
  <si>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</si>
  <si>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</si>
  <si>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</si>
  <si>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</si>
  <si>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</si>
  <si>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</si>
  <si>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</si>
  <si>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</si>
  <si>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</si>
  <si>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</si>
  <si>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</si>
  <si>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</si>
  <si>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</si>
  <si>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</si>
  <si>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</si>
  <si>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</si>
  <si>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</si>
  <si>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</si>
  <si>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</si>
  <si>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</si>
  <si>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</si>
  <si>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</si>
  <si>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</si>
  <si>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</si>
  <si>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</si>
  <si>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</si>
  <si>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</si>
  <si>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</si>
  <si>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</si>
  <si>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</si>
  <si>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</si>
  <si>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</si>
  <si>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</si>
  <si>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</si>
  <si>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</si>
  <si>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</si>
  <si>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</si>
  <si>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</si>
  <si>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</si>
  <si>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</si>
  <si>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</si>
  <si>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</si>
  <si>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</si>
  <si>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</si>
  <si>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</si>
  <si>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</si>
  <si>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</si>
  <si>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</si>
  <si>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</si>
  <si>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</si>
  <si>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</si>
  <si>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</si>
  <si>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</si>
  <si>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</si>
  <si>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</si>
  <si>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</si>
  <si>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</si>
  <si>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</si>
  <si>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</si>
  <si>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</si>
  <si>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</si>
  <si>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</si>
  <si>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</si>
  <si>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</si>
  <si>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</si>
  <si>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</si>
  <si>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</si>
  <si>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</si>
  <si>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</si>
  <si>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</si>
  <si>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</si>
  <si>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</si>
  <si>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</si>
  <si>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</si>
  <si>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</si>
  <si>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</si>
  <si>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</si>
  <si>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</si>
  <si>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</si>
  <si>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</si>
  <si>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</si>
  <si>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</si>
  <si>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</si>
  <si>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</si>
  <si>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</si>
  <si>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</si>
  <si>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</si>
  <si>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</si>
  <si>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</si>
  <si>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</si>
  <si>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</si>
  <si>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</si>
  <si>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</si>
  <si>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</si>
  <si>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</si>
  <si>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</si>
  <si>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</si>
  <si>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</si>
  <si>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</si>
  <si>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</si>
  <si>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</si>
  <si>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</si>
  <si>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</si>
  <si>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</si>
  <si>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</si>
  <si>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</si>
  <si>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</si>
  <si>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</si>
  <si>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</si>
  <si>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</si>
  <si>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</si>
  <si>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</si>
  <si>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</si>
  <si>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</si>
  <si>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</si>
  <si>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</si>
  <si>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</si>
  <si>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</si>
  <si>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</si>
  <si>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</si>
  <si>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</si>
  <si>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</si>
  <si>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</si>
  <si>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</si>
  <si>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</si>
  <si>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</si>
  <si>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</si>
  <si>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</si>
  <si>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</si>
  <si>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</si>
  <si>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</si>
  <si>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</si>
  <si>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</si>
  <si>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</si>
  <si>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</si>
  <si>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</si>
  <si>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</si>
  <si>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</si>
  <si>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</si>
  <si>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</si>
  <si>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</si>
  <si>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</si>
  <si>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</si>
  <si>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</si>
  <si>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</si>
  <si>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</si>
  <si>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</si>
  <si>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</si>
  <si>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</si>
  <si>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</si>
  <si>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</si>
  <si>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</si>
  <si>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</si>
  <si>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</si>
  <si>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</si>
  <si>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</si>
  <si>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</si>
  <si>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</si>
  <si>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</si>
  <si>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</si>
  <si>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</si>
  <si>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</si>
  <si>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</si>
  <si>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</si>
  <si>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</si>
  <si>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</si>
  <si>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</si>
  <si>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</si>
  <si>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</si>
  <si>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</si>
  <si>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</si>
  <si>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</si>
  <si>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</si>
  <si>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</si>
  <si>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</si>
  <si>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</si>
  <si>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</si>
  <si>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</si>
  <si>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</si>
  <si>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</si>
  <si>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</si>
  <si>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</si>
  <si>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</si>
  <si>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</si>
  <si>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</si>
  <si>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</si>
  <si>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</si>
  <si>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</si>
  <si>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</si>
  <si>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</si>
  <si>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</si>
  <si>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</si>
  <si>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</si>
  <si>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</si>
  <si>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</si>
  <si>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</si>
  <si>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</si>
  <si>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</si>
  <si>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</si>
  <si>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</si>
  <si>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</si>
  <si>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</si>
  <si>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</si>
  <si>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</si>
  <si>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</si>
  <si>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</si>
  <si>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</si>
  <si>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</si>
  <si>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</si>
  <si>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</si>
  <si>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</si>
  <si>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</si>
  <si>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</si>
  <si>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</si>
  <si>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</si>
  <si>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</si>
  <si>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</si>
  <si>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</si>
  <si>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</si>
  <si>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</si>
  <si>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</si>
  <si>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</si>
  <si>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</si>
  <si>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</si>
  <si>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</si>
  <si>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</si>
  <si>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</si>
  <si>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</si>
  <si>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</si>
  <si>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</si>
  <si>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</si>
  <si>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</si>
  <si>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</si>
  <si>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</si>
  <si>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</si>
  <si>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</si>
  <si>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</si>
  <si>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</si>
  <si>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</si>
  <si>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</si>
  <si>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</si>
  <si>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</si>
  <si>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</si>
  <si>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</si>
  <si>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</si>
  <si>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</si>
  <si>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</si>
  <si>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</si>
  <si>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</si>
  <si>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</si>
  <si>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</si>
  <si>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</si>
  <si>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</si>
  <si>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</si>
  <si>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</si>
  <si>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</si>
  <si>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</si>
  <si>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</si>
  <si>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</si>
  <si>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</si>
  <si>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</si>
  <si>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</si>
  <si>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</si>
  <si>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</si>
  <si>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</si>
  <si>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</si>
  <si>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</si>
  <si>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</si>
  <si>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</si>
  <si>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</si>
  <si>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</si>
  <si>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</si>
  <si>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</si>
  <si>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</si>
  <si>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</si>
  <si>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</si>
  <si>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</si>
  <si>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</si>
  <si>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</si>
  <si>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</si>
  <si>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</si>
  <si>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</si>
  <si>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</si>
  <si>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</si>
  <si>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</si>
  <si>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</si>
  <si>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</si>
  <si>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</si>
  <si>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</si>
  <si>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</si>
  <si>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</si>
  <si>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</si>
  <si>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</si>
  <si>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</si>
  <si>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</si>
  <si>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</si>
  <si>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</si>
  <si>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</si>
  <si>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</si>
  <si>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</si>
  <si>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</si>
  <si>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</si>
  <si>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</si>
  <si>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</si>
  <si>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</si>
  <si>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</si>
  <si>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</si>
  <si>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</si>
  <si>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</si>
  <si>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</si>
  <si>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</si>
  <si>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</si>
  <si>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</si>
  <si>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</si>
  <si>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</si>
  <si>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</si>
  <si>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</si>
  <si>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</si>
  <si>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</si>
  <si>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</si>
  <si>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</si>
  <si>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</si>
  <si>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</si>
  <si>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</si>
  <si>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</si>
  <si>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</si>
  <si>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</si>
  <si>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</si>
  <si>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</si>
  <si>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</si>
  <si>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</si>
  <si>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</si>
  <si>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</si>
  <si>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</si>
  <si>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</si>
  <si>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</si>
  <si>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</si>
  <si>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</si>
  <si>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</si>
  <si>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</si>
  <si>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</si>
  <si>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</si>
  <si>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</si>
  <si>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</si>
  <si>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</si>
  <si>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</si>
  <si>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</si>
  <si>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</si>
  <si>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</si>
  <si>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</si>
  <si>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</si>
  <si>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</si>
  <si>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</si>
  <si>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</si>
  <si>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</si>
  <si>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</si>
  <si>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</si>
  <si>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</si>
  <si>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</si>
  <si>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</si>
  <si>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</si>
  <si>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</si>
  <si>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</si>
  <si>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</si>
  <si>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</si>
  <si>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</si>
  <si>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</si>
  <si>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</si>
  <si>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</si>
  <si>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</si>
  <si>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</si>
  <si>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</si>
  <si>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</si>
  <si>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</si>
  <si>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</si>
  <si>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</si>
  <si>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</si>
  <si>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</si>
  <si>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</si>
  <si>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</si>
  <si>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</si>
  <si>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</si>
  <si>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</si>
  <si>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</si>
  <si>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</si>
  <si>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</si>
  <si>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</si>
  <si>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</si>
  <si>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</si>
  <si>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</si>
  <si>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</si>
  <si>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</si>
  <si>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</si>
  <si>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</si>
  <si>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</si>
  <si>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</si>
  <si>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</si>
  <si>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</si>
  <si>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</si>
  <si>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</si>
  <si>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</si>
  <si>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</si>
  <si>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</si>
  <si>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</si>
  <si>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</si>
  <si>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</si>
  <si>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</si>
  <si>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</si>
  <si>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</si>
  <si>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</si>
  <si>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</si>
  <si>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</si>
  <si>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</si>
  <si>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</si>
  <si>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</si>
  <si>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</si>
  <si>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</si>
  <si>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</si>
  <si>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</si>
  <si>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</si>
  <si>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</si>
  <si>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</si>
  <si>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</si>
  <si>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</si>
  <si>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</si>
  <si>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</si>
  <si>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</si>
  <si>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</si>
  <si>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</si>
  <si>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</si>
  <si>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</si>
  <si>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</si>
  <si>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</si>
  <si>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</si>
  <si>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</si>
  <si>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</si>
  <si>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</si>
  <si>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</si>
  <si>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</si>
  <si>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</si>
  <si>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</si>
  <si>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</si>
  <si>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</si>
  <si>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</si>
  <si>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</si>
  <si>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</si>
  <si>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</si>
  <si>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</si>
  <si>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</si>
  <si>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</si>
  <si>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</si>
  <si>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</si>
  <si>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</si>
  <si>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</si>
  <si>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</si>
  <si>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</si>
  <si>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</si>
  <si>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</si>
  <si>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</si>
  <si>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</si>
  <si>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</si>
  <si>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</si>
  <si>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</si>
  <si>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</si>
  <si>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</si>
  <si>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</si>
  <si>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</si>
  <si>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</si>
  <si>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</si>
  <si>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</si>
  <si>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</si>
  <si>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</si>
  <si>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</si>
  <si>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</si>
  <si>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</si>
  <si>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</si>
  <si>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</si>
  <si>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</si>
  <si>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</si>
  <si>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</si>
  <si>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</si>
  <si>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</si>
  <si>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</si>
  <si>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</si>
  <si>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</si>
  <si>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</si>
  <si>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</si>
  <si>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</si>
  <si>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</si>
  <si>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</si>
  <si>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</si>
  <si>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</si>
  <si>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</si>
  <si>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</si>
  <si>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</si>
  <si>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</si>
  <si>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</si>
  <si>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</si>
  <si>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</si>
  <si>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</si>
  <si>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</si>
  <si>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</si>
  <si>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</si>
  <si>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</si>
  <si>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</si>
  <si>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</si>
  <si>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</si>
  <si>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</si>
  <si>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</si>
  <si>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</si>
  <si>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</si>
  <si>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</si>
  <si>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</si>
  <si>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</si>
  <si>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</si>
  <si>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</si>
  <si>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</si>
  <si>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</si>
  <si>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</si>
  <si>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</si>
  <si>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</si>
  <si>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</si>
  <si>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</si>
  <si>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</si>
  <si>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</si>
  <si>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</si>
  <si>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</si>
  <si>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</si>
  <si>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</si>
  <si>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</si>
  <si>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</si>
  <si>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</si>
  <si>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</si>
  <si>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</si>
  <si>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</si>
  <si>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</si>
  <si>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</si>
  <si>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</si>
  <si>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</si>
  <si>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</si>
  <si>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</si>
  <si>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</si>
  <si>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</si>
  <si>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</si>
  <si>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</si>
  <si>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</si>
  <si>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</si>
  <si>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</si>
  <si>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</si>
  <si>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</si>
  <si>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</si>
  <si>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</si>
  <si>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</si>
  <si>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</si>
  <si>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</si>
  <si>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</si>
  <si>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</si>
  <si>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</si>
  <si>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</si>
  <si>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</si>
  <si>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</si>
  <si>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</si>
  <si>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</si>
  <si>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</si>
  <si>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</si>
  <si>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</si>
  <si>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</si>
  <si>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</si>
  <si>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</si>
  <si>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</si>
  <si>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</si>
  <si>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</si>
  <si>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</si>
  <si>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</si>
  <si>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</si>
  <si>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</si>
  <si>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</si>
  <si>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</si>
  <si>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</si>
  <si>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</si>
  <si>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</si>
  <si>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</si>
  <si>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</si>
  <si>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</si>
  <si>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</si>
  <si>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</si>
  <si>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</si>
  <si>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</si>
  <si>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</si>
  <si>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</si>
  <si>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</si>
  <si>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</si>
  <si>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</si>
  <si>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</si>
  <si>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</si>
  <si>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</si>
  <si>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</si>
  <si>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</si>
  <si>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</si>
  <si>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</si>
  <si>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</si>
  <si>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</si>
  <si>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</si>
  <si>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</si>
  <si>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</si>
  <si>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</si>
  <si>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</si>
  <si>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</si>
  <si>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</si>
  <si>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</si>
  <si>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</si>
  <si>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</si>
  <si>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</si>
  <si>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</si>
  <si>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</si>
  <si>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</si>
  <si>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</si>
  <si>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</si>
  <si>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</si>
  <si>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</si>
  <si>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</si>
  <si>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</si>
  <si>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</si>
  <si>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</si>
  <si>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</si>
  <si>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</si>
  <si>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</si>
  <si>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</si>
  <si>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</si>
  <si>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</si>
  <si>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</si>
  <si>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</si>
  <si>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</si>
  <si>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</si>
  <si>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</si>
  <si>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</si>
  <si>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</si>
  <si>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</si>
  <si>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</si>
  <si>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</si>
  <si>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</si>
  <si>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</si>
  <si>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</si>
  <si>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</si>
  <si>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</si>
  <si>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</si>
  <si>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</si>
  <si>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</si>
  <si>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</si>
  <si>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</si>
  <si>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</si>
  <si>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</si>
  <si>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</si>
  <si>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</si>
  <si>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</si>
  <si>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</si>
  <si>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</si>
  <si>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</si>
  <si>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</si>
  <si>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</si>
  <si>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</si>
  <si>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</si>
  <si>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</si>
  <si>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</si>
  <si>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</si>
  <si>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</si>
  <si>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</si>
  <si>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</si>
  <si>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</si>
  <si>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</si>
  <si>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</si>
  <si>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</si>
  <si>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</si>
  <si>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</si>
  <si>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</si>
  <si>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</si>
  <si>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</si>
  <si>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</si>
  <si>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</si>
  <si>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</si>
  <si>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</si>
  <si>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</si>
  <si>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</si>
  <si>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</si>
  <si>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</si>
  <si>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</si>
  <si>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</si>
  <si>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</si>
  <si>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</si>
  <si>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</si>
  <si>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</si>
  <si>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</si>
  <si>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</si>
  <si>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</si>
  <si>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</si>
  <si>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</si>
  <si>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</si>
  <si>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</si>
  <si>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</si>
  <si>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</si>
  <si>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</si>
  <si>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</si>
  <si>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</si>
  <si>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</si>
  <si>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</si>
  <si>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</si>
  <si>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</si>
  <si>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</si>
  <si>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</si>
  <si>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</si>
  <si>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</si>
  <si>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</si>
  <si>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</si>
  <si>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</si>
  <si>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</si>
  <si>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</si>
  <si>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</si>
  <si>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</si>
  <si>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</si>
  <si>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</si>
  <si>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</si>
  <si>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</si>
  <si>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</si>
  <si>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</si>
  <si>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</si>
  <si>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</si>
  <si>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</si>
  <si>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</si>
  <si>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</si>
  <si>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</si>
  <si>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</si>
  <si>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</si>
  <si>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</si>
  <si>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</si>
  <si>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</si>
  <si>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</si>
  <si>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</si>
  <si>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</si>
  <si>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</si>
  <si>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</si>
  <si>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</si>
  <si>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</si>
  <si>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</si>
  <si>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</si>
  <si>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</si>
  <si>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</si>
  <si>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</si>
  <si>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</si>
  <si>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</si>
  <si>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</si>
  <si>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</si>
  <si>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</si>
  <si>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</si>
  <si>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</si>
  <si>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</si>
  <si>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</si>
  <si>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</si>
  <si>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</si>
  <si>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</si>
  <si>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</si>
  <si>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</si>
  <si>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</si>
  <si>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</si>
  <si>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</si>
  <si>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</si>
  <si>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</si>
  <si>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</si>
  <si>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</si>
  <si>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</si>
  <si>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</si>
  <si>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</si>
  <si>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</si>
  <si>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</si>
  <si>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</si>
  <si>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</si>
  <si>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</si>
  <si>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</si>
  <si>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</si>
  <si>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</si>
  <si>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</si>
  <si>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</si>
  <si>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</si>
  <si>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</si>
  <si>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</si>
  <si>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</si>
  <si>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</si>
  <si>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</si>
  <si>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</si>
  <si>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</si>
  <si>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</si>
  <si>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</si>
  <si>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</si>
  <si>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</si>
  <si>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</si>
  <si>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</si>
  <si>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</si>
  <si>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</si>
  <si>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</si>
  <si>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</si>
  <si>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</si>
  <si>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</si>
  <si>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</si>
  <si>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</si>
  <si>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</si>
  <si>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</si>
  <si>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</si>
  <si>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</si>
  <si>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</si>
  <si>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</si>
  <si>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</si>
  <si>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</si>
  <si>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</si>
  <si>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</si>
  <si>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</si>
  <si>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</si>
  <si>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</si>
  <si>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</si>
  <si>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</si>
  <si>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</si>
  <si>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</si>
  <si>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</si>
  <si>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</si>
  <si>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</si>
  <si>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</si>
  <si>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</si>
  <si>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</si>
  <si>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</si>
  <si>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</si>
  <si>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</si>
  <si>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</si>
  <si>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</si>
  <si>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</si>
  <si>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</si>
  <si>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</si>
  <si>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</si>
  <si>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</si>
  <si>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</si>
  <si>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</si>
  <si>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</si>
  <si>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</si>
  <si>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</si>
  <si>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</si>
  <si>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</si>
  <si>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</si>
  <si>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</si>
  <si>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</si>
  <si>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</si>
  <si>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</si>
  <si>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</si>
  <si>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</si>
  <si>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</si>
  <si>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</si>
  <si>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</si>
  <si>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</si>
  <si>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</si>
  <si>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</si>
  <si>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</si>
  <si>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</si>
  <si>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</si>
  <si>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</si>
  <si>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</si>
  <si>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</si>
  <si>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</si>
  <si>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</si>
  <si>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</si>
  <si>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</si>
  <si>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</si>
  <si>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</si>
  <si>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</si>
  <si>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</si>
  <si>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</si>
  <si>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</si>
  <si>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</si>
  <si>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</si>
  <si>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</si>
  <si>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</si>
  <si>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</si>
  <si>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</si>
  <si>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</si>
  <si>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</si>
  <si>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</si>
  <si>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</si>
  <si>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</si>
  <si>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</si>
  <si>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</si>
  <si>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</si>
  <si>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</si>
  <si>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</si>
  <si>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</si>
  <si>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</si>
  <si>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</si>
  <si>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</si>
  <si>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</si>
  <si>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</si>
  <si>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</si>
  <si>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</si>
  <si>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</si>
  <si>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</si>
  <si>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</si>
  <si>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</si>
  <si>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</si>
  <si>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</si>
  <si>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</si>
  <si>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</si>
  <si>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</si>
  <si>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</si>
  <si>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</si>
  <si>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</si>
  <si>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</si>
  <si>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</si>
  <si>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</si>
  <si>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</si>
  <si>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</si>
  <si>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</si>
  <si>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</si>
  <si>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</si>
  <si>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</si>
  <si>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</si>
  <si>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</si>
  <si>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</si>
  <si>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</si>
  <si>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</si>
  <si>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</si>
  <si>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</si>
  <si>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</si>
  <si>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</si>
  <si>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</si>
  <si>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</si>
  <si>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</si>
  <si>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</si>
  <si>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</si>
  <si>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</si>
  <si>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</si>
  <si>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</si>
  <si>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</si>
  <si>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</si>
  <si>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</si>
  <si>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</si>
  <si>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</si>
  <si>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</si>
  <si>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</si>
  <si>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</si>
  <si>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</si>
  <si>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</si>
  <si>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</si>
  <si>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</si>
  <si>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</si>
  <si>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</si>
  <si>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</si>
  <si>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</si>
  <si>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</si>
  <si>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</si>
  <si>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</si>
  <si>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</si>
  <si>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</si>
  <si>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</si>
  <si>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</si>
  <si>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</si>
  <si>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</si>
  <si>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</si>
  <si>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</si>
  <si>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</si>
  <si>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</si>
  <si>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</si>
  <si>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</si>
  <si>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</si>
  <si>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</si>
  <si>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</si>
  <si>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</si>
  <si>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</si>
  <si>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</si>
  <si>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</si>
  <si>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</si>
  <si>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</si>
  <si>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</si>
  <si>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</si>
  <si>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</si>
  <si>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</si>
  <si>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</si>
  <si>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</si>
  <si>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</si>
  <si>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</si>
  <si>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</si>
  <si>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</si>
  <si>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</si>
  <si>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</si>
  <si>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</si>
  <si>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</si>
  <si>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</si>
  <si>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</si>
  <si>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</si>
  <si>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</si>
  <si>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</si>
  <si>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</si>
  <si>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</si>
  <si>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</si>
  <si>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</si>
  <si>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</si>
  <si>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</si>
  <si>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</si>
  <si>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</si>
  <si>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</si>
  <si>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</si>
  <si>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</si>
  <si>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</si>
  <si>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</si>
  <si>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</si>
  <si>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</si>
  <si>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</si>
  <si>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</si>
  <si>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</si>
  <si>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</si>
  <si>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</si>
  <si>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</si>
  <si>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</si>
  <si>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</si>
  <si>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</si>
  <si>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</si>
  <si>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</si>
  <si>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</si>
  <si>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</si>
  <si>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</si>
  <si>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</si>
  <si>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</si>
  <si>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</si>
  <si>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</si>
  <si>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</si>
  <si>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</si>
  <si>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</si>
  <si>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</si>
  <si>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</si>
  <si>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</si>
  <si>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</si>
  <si>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</si>
  <si>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</si>
  <si>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</si>
  <si>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</si>
  <si>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</si>
  <si>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</si>
  <si>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</si>
  <si>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</si>
  <si>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</si>
  <si>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</si>
  <si>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</si>
  <si>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</si>
  <si>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</si>
  <si>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</si>
  <si>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</si>
  <si>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</si>
  <si>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</si>
  <si>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</si>
  <si>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</si>
  <si>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</si>
  <si>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</si>
  <si>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</si>
  <si>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</si>
  <si>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</si>
  <si>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</si>
  <si>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</si>
  <si>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</si>
  <si>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</si>
  <si>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</si>
  <si>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</si>
  <si>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</si>
  <si>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</si>
  <si>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</si>
  <si>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</si>
  <si>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</si>
  <si>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</si>
  <si>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</si>
  <si>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</si>
  <si>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</si>
  <si>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</si>
  <si>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</si>
  <si>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</si>
  <si>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</si>
  <si>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</si>
  <si>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</si>
  <si>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</si>
  <si>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</si>
  <si>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</si>
  <si>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</si>
  <si>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</si>
  <si>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</si>
  <si>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</si>
  <si>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</si>
  <si>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</si>
  <si>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</si>
  <si>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</si>
  <si>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</si>
  <si>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</si>
  <si>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</si>
  <si>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</si>
  <si>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</si>
  <si>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</si>
  <si>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</si>
  <si>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</si>
  <si>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</si>
  <si>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</si>
  <si>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</si>
  <si>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</si>
  <si>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</si>
  <si>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</si>
  <si>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</si>
  <si>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</si>
  <si>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</si>
  <si>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</si>
  <si>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</si>
  <si>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</si>
  <si>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</si>
  <si>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</si>
  <si>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</si>
  <si>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</si>
  <si>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</si>
  <si>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</si>
  <si>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</si>
  <si>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</si>
  <si>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</si>
  <si>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</si>
  <si>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</si>
  <si>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</si>
  <si>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</si>
  <si>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</si>
  <si>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</si>
  <si>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</si>
  <si>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</si>
  <si>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</si>
  <si>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</si>
  <si>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</si>
  <si>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</si>
  <si>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</si>
  <si>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</si>
  <si>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</si>
  <si>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</si>
  <si>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</si>
  <si>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</si>
  <si>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</si>
  <si>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</si>
  <si>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</si>
  <si>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</si>
  <si>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</si>
  <si>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</si>
  <si>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</si>
  <si>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</si>
  <si>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</si>
  <si>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</si>
  <si>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</si>
  <si>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</si>
  <si>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</si>
  <si>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</si>
  <si>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</si>
  <si>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</si>
  <si>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</si>
  <si>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</si>
  <si>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</si>
  <si>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</si>
  <si>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</si>
  <si>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</si>
  <si>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</si>
  <si>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</si>
  <si>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</si>
  <si>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</si>
  <si>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</si>
  <si>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</si>
  <si>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</si>
  <si>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</si>
  <si>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</si>
  <si>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</si>
  <si>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</si>
  <si>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</si>
  <si>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</si>
  <si>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</si>
  <si>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</si>
  <si>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</si>
  <si>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</si>
  <si>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</si>
  <si>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</si>
  <si>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</si>
  <si>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</si>
  <si>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</si>
  <si>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</si>
  <si>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</si>
  <si>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</si>
  <si>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</si>
  <si>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</si>
  <si>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</si>
  <si>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</si>
  <si>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</si>
  <si>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</si>
  <si>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</si>
  <si>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</si>
  <si>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</si>
  <si>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</si>
  <si>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</si>
  <si>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</si>
  <si>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</si>
  <si>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</si>
  <si>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</si>
  <si>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</si>
  <si>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</si>
  <si>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</si>
  <si>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</si>
  <si>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</si>
  <si>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</si>
  <si>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</si>
  <si>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</si>
  <si>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</si>
  <si>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</si>
  <si>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</si>
  <si>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</si>
  <si>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</si>
  <si>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</si>
  <si>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</si>
  <si>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</si>
  <si>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</si>
  <si>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</si>
  <si>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</si>
  <si>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</si>
  <si>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</si>
  <si>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</si>
  <si>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</si>
  <si>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</si>
  <si>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</si>
  <si>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</si>
  <si>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</si>
  <si>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</si>
  <si>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</si>
  <si>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</si>
  <si>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</si>
  <si>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</si>
  <si>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</si>
  <si>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</si>
  <si>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</si>
  <si>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</si>
  <si>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</si>
  <si>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</si>
  <si>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</si>
  <si>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</si>
  <si>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</si>
  <si>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</si>
  <si>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</si>
  <si>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</si>
  <si>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</si>
  <si>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</si>
  <si>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</si>
  <si>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</si>
  <si>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</si>
  <si>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</si>
  <si>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</si>
  <si>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</si>
  <si>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</si>
  <si>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</si>
  <si>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</si>
  <si>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</si>
  <si>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</si>
  <si>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</si>
  <si>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</si>
  <si>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</si>
  <si>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</si>
  <si>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</si>
  <si>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</si>
  <si>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</si>
  <si>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</si>
  <si>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</si>
  <si>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</si>
  <si>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</si>
  <si>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</si>
  <si>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</si>
  <si>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</si>
  <si>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</si>
  <si>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</si>
  <si>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</si>
  <si>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</si>
  <si>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</si>
  <si>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</si>
  <si>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</si>
  <si>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</si>
  <si>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</si>
  <si>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</si>
  <si>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</si>
  <si>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</si>
  <si>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</si>
  <si>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</si>
  <si>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</si>
  <si>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</si>
  <si>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</si>
  <si>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</si>
  <si>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</si>
  <si>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</si>
  <si>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</si>
  <si>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</si>
  <si>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</si>
  <si>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</si>
  <si>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</si>
  <si>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</si>
  <si>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</si>
  <si>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</si>
  <si>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</si>
  <si>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</si>
  <si>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</si>
  <si>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</si>
  <si>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</si>
  <si>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</si>
  <si>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</si>
  <si>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</si>
  <si>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</si>
  <si>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</si>
  <si>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</si>
  <si>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</si>
  <si>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</si>
  <si>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</si>
  <si>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</si>
  <si>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</si>
  <si>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</si>
  <si>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</si>
  <si>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</si>
  <si>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</si>
  <si>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</si>
  <si>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</si>
  <si>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</si>
  <si>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</si>
  <si>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</si>
  <si>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</si>
  <si>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</si>
  <si>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</si>
  <si>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</si>
  <si>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</si>
  <si>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</si>
  <si>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</si>
  <si>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</si>
  <si>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</si>
  <si>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</si>
  <si>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</si>
  <si>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</si>
  <si>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</si>
  <si>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</si>
  <si>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</si>
  <si>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</si>
  <si>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</si>
  <si>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</si>
  <si>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</si>
  <si>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</si>
  <si>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</si>
  <si>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</si>
  <si>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</si>
  <si>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</si>
  <si>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</si>
  <si>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</si>
  <si>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</si>
  <si>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</si>
  <si>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</si>
  <si>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</si>
  <si>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</si>
  <si>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</si>
  <si>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</si>
  <si>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</si>
  <si>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</si>
  <si>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</si>
  <si>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</si>
  <si>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</si>
  <si>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</si>
  <si>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</si>
  <si>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</si>
  <si>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</si>
  <si>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</si>
  <si>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</si>
  <si>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</si>
  <si>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</si>
  <si>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</si>
  <si>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</si>
  <si>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</si>
  <si>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</si>
  <si>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</si>
  <si>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</si>
  <si>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</si>
  <si>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</si>
  <si>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</si>
  <si>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</si>
  <si>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</si>
  <si>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</si>
  <si>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</si>
  <si>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</si>
  <si>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</si>
  <si>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</si>
  <si>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</si>
  <si>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</si>
  <si>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</si>
  <si>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</si>
  <si>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</si>
  <si>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</si>
  <si>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</si>
  <si>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</si>
  <si>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</si>
  <si>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</si>
  <si>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</si>
  <si>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</si>
  <si>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</si>
  <si>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</si>
  <si>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</si>
  <si>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</si>
  <si>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</si>
  <si>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</si>
  <si>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</si>
  <si>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</si>
  <si>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</si>
  <si>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</si>
  <si>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</si>
  <si>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</si>
  <si>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</si>
  <si>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</si>
  <si>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</si>
  <si>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</si>
  <si>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</si>
  <si>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</si>
  <si>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</si>
  <si>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</si>
  <si>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</si>
  <si>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</si>
  <si>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</si>
  <si>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</si>
  <si>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</si>
  <si>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</si>
  <si>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</si>
  <si>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</si>
  <si>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</si>
  <si>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</si>
  <si>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</si>
  <si>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</si>
  <si>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</si>
  <si>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</si>
  <si>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</si>
  <si>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</si>
  <si>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</si>
  <si>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</si>
  <si>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</si>
  <si>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</si>
  <si>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</si>
  <si>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</si>
  <si>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</si>
  <si>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</si>
  <si>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</si>
  <si>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</si>
  <si>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</si>
  <si>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</si>
  <si>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</si>
  <si>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</si>
  <si>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</si>
  <si>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</si>
  <si>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</si>
  <si>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</si>
  <si>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</si>
  <si>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</si>
  <si>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</si>
  <si>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</si>
  <si>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</si>
  <si>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</si>
  <si>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</si>
  <si>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</si>
  <si>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</si>
  <si>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</si>
  <si>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</si>
  <si>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</si>
  <si>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</si>
  <si>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</si>
  <si>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</si>
  <si>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</si>
  <si>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</si>
  <si>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</si>
  <si>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</si>
  <si>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</si>
  <si>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</si>
  <si>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</si>
  <si>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</si>
  <si>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</si>
  <si>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</si>
  <si>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</si>
  <si>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</si>
  <si>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</si>
  <si>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</si>
  <si>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</si>
  <si>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</si>
  <si>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</si>
  <si>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</si>
  <si>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</si>
  <si>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</si>
  <si>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</si>
  <si>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</si>
  <si>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</si>
  <si>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</si>
  <si>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</si>
  <si>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</si>
  <si>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</si>
  <si>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</si>
  <si>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</si>
  <si>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</si>
  <si>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</si>
  <si>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</si>
  <si>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</si>
  <si>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</si>
  <si>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</si>
  <si>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</si>
  <si>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</si>
  <si>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</si>
  <si>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</si>
  <si>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</si>
  <si>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</si>
  <si>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</si>
  <si>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</si>
  <si>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</si>
  <si>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</si>
  <si>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</si>
  <si>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</si>
  <si>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</si>
  <si>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</si>
  <si>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</si>
  <si>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</si>
  <si>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</si>
  <si>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</si>
  <si>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</si>
  <si>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</si>
  <si>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</si>
  <si>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</si>
  <si>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</si>
  <si>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</si>
  <si>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</si>
  <si>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</si>
  <si>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</si>
  <si>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</si>
  <si>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</si>
  <si>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</si>
  <si>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</si>
  <si>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</si>
  <si>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</si>
  <si>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</si>
  <si>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</si>
  <si>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</si>
  <si>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</si>
  <si>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</si>
  <si>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</si>
  <si>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</si>
  <si>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</si>
  <si>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</si>
  <si>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</si>
  <si>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</si>
  <si>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</si>
  <si>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</si>
  <si>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</si>
  <si>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</si>
  <si>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</si>
  <si>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</si>
  <si>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</si>
  <si>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</si>
  <si>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</si>
  <si>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</si>
  <si>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</si>
  <si>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</si>
  <si>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</si>
  <si>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</si>
  <si>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</si>
  <si>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</si>
  <si>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</si>
  <si>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</si>
  <si>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</si>
  <si>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</si>
  <si>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</si>
  <si>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</si>
  <si>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</si>
  <si>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</si>
  <si>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</si>
  <si>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</si>
  <si>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</si>
  <si>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</si>
  <si>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</si>
  <si>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</si>
  <si>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</si>
  <si>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</si>
  <si>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</si>
  <si>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</si>
  <si>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</si>
  <si>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</si>
  <si>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</si>
  <si>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</si>
  <si>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</si>
  <si>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</si>
  <si>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</si>
  <si>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</si>
  <si>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</si>
  <si>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</si>
  <si>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</si>
  <si>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</si>
  <si>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</si>
  <si>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</si>
  <si>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</si>
  <si>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</si>
  <si>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</si>
  <si>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</si>
  <si>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</si>
  <si>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</si>
  <si>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</si>
  <si>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</si>
  <si>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</si>
  <si>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</si>
  <si>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</si>
  <si>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</si>
  <si>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</si>
  <si>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</si>
  <si>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</si>
  <si>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</si>
  <si>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</si>
  <si>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</si>
  <si>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</si>
  <si>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</si>
  <si>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</si>
  <si>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</si>
  <si>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</si>
  <si>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</si>
  <si>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</si>
  <si>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</si>
  <si>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</si>
  <si>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</si>
  <si>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</si>
  <si>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</si>
  <si>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</si>
  <si>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</si>
  <si>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</si>
  <si>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</si>
  <si>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</si>
  <si>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</si>
  <si>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</si>
  <si>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</si>
  <si>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</si>
  <si>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</si>
  <si>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</si>
  <si>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</si>
  <si>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</si>
  <si>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</si>
  <si>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</si>
  <si>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</si>
  <si>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</si>
  <si>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</si>
  <si>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</si>
  <si>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</si>
  <si>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</si>
  <si>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</si>
  <si>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</si>
  <si>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</si>
  <si>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</si>
  <si>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</si>
  <si>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</si>
  <si>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</si>
  <si>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</si>
  <si>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</si>
  <si>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</si>
  <si>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</si>
  <si>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</si>
  <si>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</si>
  <si>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</si>
  <si>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</si>
  <si>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</si>
  <si>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</si>
  <si>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</si>
  <si>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</si>
  <si>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</si>
  <si>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</si>
  <si>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</si>
  <si>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</si>
  <si>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</si>
  <si>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</si>
  <si>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</si>
  <si>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</si>
  <si>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</si>
  <si>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</si>
  <si>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</si>
  <si>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</si>
  <si>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</si>
  <si>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</si>
  <si>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</si>
  <si>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</si>
  <si>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</si>
  <si>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</si>
  <si>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</si>
  <si>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</si>
  <si>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</si>
  <si>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</si>
  <si>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</si>
  <si>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</si>
  <si>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</si>
  <si>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</si>
  <si>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</si>
  <si>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</si>
  <si>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</si>
  <si>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</si>
  <si>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</si>
  <si>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</si>
  <si>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</si>
  <si>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</si>
  <si>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</si>
  <si>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</si>
  <si>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</si>
  <si>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</si>
  <si>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</si>
  <si>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</si>
  <si>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</si>
  <si>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</si>
  <si>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</si>
  <si>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</si>
  <si>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</si>
  <si>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</si>
  <si>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</si>
  <si>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</si>
  <si>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</si>
  <si>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</si>
  <si>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</si>
  <si>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</si>
  <si>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</si>
  <si>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</si>
  <si>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</si>
  <si>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</si>
  <si>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</si>
  <si>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</si>
  <si>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</si>
  <si>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</si>
  <si>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</si>
  <si>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</si>
  <si>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</si>
  <si>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</si>
  <si>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</si>
  <si>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</si>
  <si>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</si>
  <si>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</si>
  <si>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</si>
  <si>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</si>
  <si>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</si>
  <si>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</si>
  <si>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</si>
  <si>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</si>
  <si>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</si>
  <si>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</si>
  <si>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</si>
  <si>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</si>
  <si>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</si>
  <si>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</si>
  <si>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</si>
  <si>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</si>
  <si>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</si>
  <si>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</si>
  <si>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</si>
  <si>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</si>
  <si>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</si>
  <si>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</si>
  <si>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</si>
  <si>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</si>
  <si>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</si>
  <si>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</si>
  <si>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</si>
  <si>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</si>
  <si>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</si>
  <si>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</si>
  <si>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</si>
  <si>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</si>
  <si>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</si>
  <si>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</si>
  <si>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</si>
  <si>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</si>
  <si>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</si>
  <si>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</si>
  <si>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</si>
  <si>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</si>
  <si>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</si>
  <si>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</si>
  <si>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</si>
  <si>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</si>
  <si>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</si>
  <si>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</si>
  <si>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</si>
  <si>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</si>
  <si>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</si>
  <si>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</si>
  <si>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</si>
  <si>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</si>
  <si>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</si>
  <si>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</si>
  <si>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</si>
  <si>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</si>
  <si>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</si>
  <si>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</si>
  <si>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</si>
  <si>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</si>
  <si>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</si>
  <si>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</si>
  <si>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</si>
  <si>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</si>
  <si>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</si>
  <si>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</si>
  <si>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</si>
  <si>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</si>
  <si>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</si>
  <si>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</si>
  <si>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</si>
  <si>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</si>
  <si>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</si>
  <si>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</si>
  <si>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</si>
  <si>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</si>
  <si>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</si>
  <si>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</si>
  <si>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</si>
  <si>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</si>
  <si>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</si>
  <si>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</si>
  <si>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</si>
  <si>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</si>
  <si>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</si>
  <si>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</si>
  <si>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</si>
  <si>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</si>
  <si>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</si>
  <si>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</si>
  <si>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</si>
  <si>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</si>
  <si>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</si>
  <si>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</si>
  <si>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</si>
  <si>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</si>
  <si>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</si>
  <si>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</si>
  <si>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</si>
  <si>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</si>
  <si>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</si>
  <si>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</si>
  <si>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</si>
  <si>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</si>
  <si>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</si>
  <si>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</si>
  <si>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</si>
  <si>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</si>
  <si>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</si>
  <si>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</si>
  <si>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</si>
  <si>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</si>
  <si>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</si>
  <si>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</si>
  <si>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</si>
  <si>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</si>
  <si>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</si>
  <si>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</si>
  <si>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</si>
  <si>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</si>
  <si>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</si>
  <si>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</si>
  <si>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</si>
  <si>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</si>
  <si>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</si>
  <si>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</si>
  <si>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</si>
  <si>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</si>
  <si>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</si>
  <si>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</si>
  <si>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</si>
  <si>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</si>
  <si>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</si>
  <si>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</si>
  <si>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</si>
  <si>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</si>
  <si>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</si>
  <si>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</si>
  <si>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</si>
  <si>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</si>
  <si>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</si>
  <si>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</si>
  <si>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</si>
  <si>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</si>
  <si>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</si>
  <si>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</si>
  <si>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</si>
  <si>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</si>
  <si>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</si>
  <si>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</si>
  <si>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</si>
  <si>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</si>
  <si>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</si>
  <si>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</si>
  <si>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</si>
  <si>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</si>
  <si>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</si>
  <si>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</si>
  <si>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</si>
  <si>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</si>
  <si>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</si>
  <si>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</si>
  <si>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</si>
  <si>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</si>
  <si>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</si>
  <si>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</si>
  <si>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</si>
  <si>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</si>
  <si>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</si>
  <si>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</si>
  <si>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</si>
  <si>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</si>
  <si>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</si>
  <si>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</si>
  <si>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</si>
  <si>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</si>
  <si>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</si>
  <si>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</si>
  <si>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</si>
  <si>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</si>
  <si>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</si>
  <si>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</si>
  <si>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</si>
  <si>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</si>
  <si>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</si>
  <si>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</si>
  <si>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</si>
  <si>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</si>
  <si>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</si>
  <si>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</si>
  <si>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</si>
  <si>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</si>
  <si>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</si>
  <si>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</si>
  <si>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</si>
  <si>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</si>
  <si>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</si>
  <si>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</si>
  <si>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</si>
  <si>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</si>
  <si>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</si>
  <si>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</si>
  <si>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</si>
  <si>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</si>
  <si>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</si>
  <si>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</si>
  <si>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</si>
  <si>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</si>
  <si>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</si>
  <si>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</si>
  <si>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</si>
  <si>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</si>
  <si>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</si>
  <si>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</si>
  <si>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</si>
  <si>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</si>
  <si>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</si>
  <si>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</si>
  <si>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</si>
  <si>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</si>
  <si>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</si>
  <si>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</si>
  <si>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</si>
  <si>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</si>
  <si>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</si>
  <si>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</si>
  <si>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</si>
  <si>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</si>
  <si>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</si>
  <si>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</si>
  <si>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</si>
  <si>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</si>
  <si>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</si>
  <si>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</si>
  <si>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</si>
  <si>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</si>
  <si>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</si>
  <si>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</si>
  <si>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</si>
  <si>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</si>
  <si>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</si>
  <si>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</si>
  <si>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</si>
  <si>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</si>
  <si>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</si>
  <si>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</si>
  <si>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</si>
  <si>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</si>
  <si>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</si>
  <si>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</si>
  <si>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</si>
  <si>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</si>
  <si>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</si>
  <si>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</si>
  <si>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</si>
  <si>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</si>
  <si>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</si>
  <si>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</si>
  <si>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</si>
  <si>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</si>
  <si>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</si>
  <si>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</si>
  <si>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</si>
  <si>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</si>
  <si>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</si>
  <si>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</si>
  <si>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</si>
  <si>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</si>
  <si>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</si>
  <si>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</si>
  <si>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</si>
  <si>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</si>
  <si>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</si>
  <si>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</si>
  <si>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</si>
  <si>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</si>
  <si>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</si>
  <si>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</si>
  <si>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</si>
  <si>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</si>
  <si>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</si>
  <si>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</si>
  <si>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</si>
  <si>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</si>
  <si>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</si>
  <si>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</si>
  <si>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</si>
  <si>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</si>
  <si>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</si>
  <si>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</si>
  <si>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</si>
  <si>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</si>
  <si>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</si>
  <si>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</si>
  <si>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</si>
  <si>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</si>
  <si>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</si>
  <si>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</si>
  <si>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</si>
  <si>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</si>
  <si>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</si>
  <si>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</si>
  <si>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</si>
  <si>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</si>
  <si>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</si>
  <si>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</si>
  <si>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</si>
  <si>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</si>
  <si>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</si>
  <si>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</si>
  <si>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</si>
  <si>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</si>
  <si>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</si>
  <si>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</si>
  <si>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</si>
  <si>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</si>
  <si>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</si>
  <si>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</si>
  <si>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</si>
  <si>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</si>
  <si>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</si>
  <si>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</si>
  <si>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</si>
  <si>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</si>
  <si>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</si>
  <si>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</si>
  <si>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</si>
  <si>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</si>
  <si>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</si>
  <si>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</si>
  <si>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</si>
  <si>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</si>
  <si>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</si>
  <si>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</si>
  <si>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</si>
  <si>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</si>
  <si>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</si>
  <si>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</si>
  <si>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</si>
  <si>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</si>
  <si>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</si>
  <si>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</si>
  <si>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</si>
  <si>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</si>
  <si>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</si>
  <si>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</si>
  <si>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</si>
  <si>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</si>
  <si>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</si>
  <si>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</si>
  <si>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</si>
  <si>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</si>
  <si>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</si>
  <si>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</si>
  <si>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</si>
  <si>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</si>
  <si>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</si>
  <si>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</si>
  <si>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</si>
  <si>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</si>
  <si>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</si>
  <si>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</si>
  <si>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</si>
  <si>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</si>
  <si>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</si>
  <si>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</si>
  <si>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</si>
  <si>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</si>
  <si>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</si>
  <si>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</si>
  <si>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</si>
  <si>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</si>
  <si>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</si>
  <si>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</si>
  <si>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</si>
  <si>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</si>
  <si>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</si>
  <si>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</si>
  <si>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</si>
  <si>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</si>
  <si>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</si>
  <si>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</si>
  <si>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</si>
  <si>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</si>
  <si>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</si>
  <si>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</si>
  <si>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</si>
  <si>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</si>
  <si>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</si>
  <si>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</si>
  <si>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</si>
  <si>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</si>
  <si>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</si>
  <si>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</si>
  <si>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</si>
  <si>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</si>
  <si>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</si>
  <si>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</si>
  <si>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</si>
  <si>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</si>
  <si>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</si>
  <si>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</si>
  <si>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</si>
  <si>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</si>
  <si>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</si>
  <si>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</si>
  <si>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</si>
  <si>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</si>
  <si>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</si>
  <si>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</si>
  <si>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</si>
  <si>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</si>
  <si>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</si>
  <si>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</si>
  <si>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</si>
  <si>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</si>
  <si>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</si>
  <si>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</si>
  <si>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</si>
  <si>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</si>
  <si>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</si>
  <si>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</si>
  <si>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</si>
  <si>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</si>
  <si>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</si>
  <si>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</si>
  <si>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</si>
  <si>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</si>
  <si>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</si>
  <si>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</si>
  <si>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</si>
  <si>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</si>
  <si>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</si>
  <si>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</si>
  <si>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</si>
  <si>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</si>
  <si>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</si>
  <si>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</si>
  <si>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</si>
  <si>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</si>
  <si>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</si>
  <si>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</si>
  <si>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</si>
  <si>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</si>
  <si>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</si>
  <si>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</si>
  <si>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</si>
  <si>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</si>
  <si>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</si>
  <si>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</si>
  <si>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</si>
  <si>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</si>
  <si>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</si>
  <si>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</si>
  <si>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</si>
  <si>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</si>
  <si>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</si>
  <si>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</si>
  <si>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</si>
  <si>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</si>
  <si>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</si>
  <si>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</si>
  <si>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</si>
  <si>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</si>
  <si>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</si>
  <si>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</si>
  <si>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</si>
  <si>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</si>
  <si>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</si>
  <si>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</si>
  <si>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</si>
  <si>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</si>
  <si>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</si>
  <si>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</si>
  <si>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</si>
  <si>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</si>
  <si>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</si>
  <si>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</si>
  <si>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</si>
  <si>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</si>
  <si>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</si>
  <si>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</si>
  <si>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</si>
  <si>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</si>
  <si>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</si>
  <si>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</si>
  <si>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</si>
  <si>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</si>
  <si>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</si>
  <si>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</si>
  <si>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</si>
  <si>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</si>
  <si>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</si>
  <si>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</si>
  <si>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</si>
  <si>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</si>
  <si>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</si>
  <si>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</si>
  <si>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</si>
  <si>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</si>
  <si>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</si>
  <si>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</si>
  <si>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</si>
  <si>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</si>
  <si>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</si>
  <si>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</si>
  <si>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</si>
  <si>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</si>
  <si>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</si>
  <si>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</si>
  <si>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</si>
  <si>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</si>
  <si>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</si>
  <si>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</si>
  <si>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</si>
  <si>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</si>
  <si>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</si>
  <si>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</si>
  <si>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</si>
  <si>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</si>
  <si>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</si>
  <si>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</si>
  <si>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</si>
  <si>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</si>
  <si>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</si>
  <si>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</si>
  <si>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</si>
  <si>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</si>
  <si>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</si>
  <si>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</si>
  <si>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</si>
  <si>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</si>
  <si>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</si>
  <si>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</si>
  <si>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</si>
  <si>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</si>
  <si>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</si>
  <si>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</si>
  <si>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</si>
  <si>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</si>
  <si>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</si>
  <si>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</si>
  <si>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</si>
  <si>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</si>
  <si>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</si>
  <si>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</si>
  <si>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</si>
  <si>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</si>
  <si>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</si>
  <si>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</si>
  <si>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</si>
  <si>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</si>
  <si>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</si>
  <si>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</si>
  <si>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</si>
  <si>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</si>
  <si>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</si>
  <si>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</si>
  <si>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</si>
  <si>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</si>
  <si>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</si>
  <si>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</si>
  <si>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</si>
  <si>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</si>
  <si>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</si>
  <si>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</si>
  <si>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</si>
  <si>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</si>
  <si>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</si>
  <si>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</si>
  <si>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</si>
  <si>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</si>
  <si>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</si>
  <si>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</si>
  <si>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</si>
  <si>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</si>
  <si>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</si>
  <si>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</si>
  <si>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</si>
  <si>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</si>
  <si>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</si>
  <si>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</si>
  <si>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</si>
  <si>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</si>
  <si>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</si>
  <si>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</si>
  <si>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</si>
  <si>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</si>
  <si>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</si>
  <si>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</si>
  <si>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</si>
  <si>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</si>
  <si>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</si>
  <si>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</si>
  <si>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</si>
  <si>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</si>
  <si>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</si>
  <si>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</si>
  <si>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</si>
  <si>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</si>
  <si>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</si>
  <si>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</si>
  <si>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</si>
  <si>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</si>
  <si>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</si>
  <si>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</si>
  <si>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</si>
  <si>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</si>
  <si>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</si>
  <si>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</si>
  <si>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</si>
  <si>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</si>
  <si>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</si>
  <si>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</si>
  <si>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</si>
  <si>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</si>
  <si>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</si>
  <si>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</si>
  <si>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</si>
  <si>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</si>
  <si>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</si>
  <si>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</si>
  <si>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</si>
  <si>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</si>
  <si>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</si>
  <si>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</si>
  <si>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</si>
  <si>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</si>
  <si>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</si>
  <si>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</si>
  <si>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</si>
  <si>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</si>
  <si>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</si>
  <si>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</si>
  <si>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</si>
  <si>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</si>
  <si>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</si>
  <si>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</si>
  <si>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</si>
  <si>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</si>
  <si>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</si>
  <si>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</si>
  <si>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</si>
  <si>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</si>
  <si>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</si>
  <si>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</si>
  <si>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</si>
  <si>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</si>
  <si>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</si>
  <si>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</si>
  <si>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</si>
  <si>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</si>
  <si>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</si>
  <si>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</si>
  <si>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</si>
  <si>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</si>
  <si>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</si>
  <si>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</si>
  <si>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</si>
  <si>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</si>
  <si>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</si>
  <si>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</si>
  <si>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</si>
  <si>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</si>
  <si>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</si>
  <si>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</si>
  <si>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</si>
  <si>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</si>
  <si>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</si>
  <si>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</si>
  <si>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</si>
  <si>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</si>
  <si>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</si>
  <si>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</si>
  <si>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</si>
  <si>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</si>
  <si>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</si>
  <si>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</si>
  <si>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</si>
  <si>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</si>
  <si>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</si>
  <si>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</si>
  <si>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</si>
  <si>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</si>
  <si>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</si>
  <si>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</si>
  <si>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</si>
  <si>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</si>
  <si>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</si>
  <si>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</si>
  <si>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</si>
  <si>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</si>
  <si>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</si>
  <si>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</si>
  <si>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</si>
  <si>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</si>
  <si>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</si>
  <si>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</si>
  <si>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</si>
  <si>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</si>
  <si>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</si>
  <si>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</si>
  <si>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</si>
  <si>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</si>
  <si>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</si>
  <si>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</si>
  <si>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</si>
  <si>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</si>
  <si>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</si>
  <si>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</si>
  <si>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</si>
  <si>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</si>
  <si>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</si>
  <si>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</si>
  <si>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</si>
  <si>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</si>
  <si>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</si>
  <si>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</si>
  <si>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</si>
  <si>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</si>
  <si>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</si>
  <si>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</si>
  <si>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</si>
  <si>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</si>
  <si>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</si>
  <si>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</si>
  <si>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</si>
  <si>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</si>
  <si>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</si>
  <si>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</si>
  <si>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</si>
  <si>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</si>
  <si>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</si>
  <si>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</si>
  <si>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</si>
  <si>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</si>
  <si>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</si>
  <si>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</si>
  <si>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</si>
  <si>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</si>
  <si>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</si>
  <si>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</si>
  <si>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</si>
  <si>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</si>
  <si>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</si>
  <si>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</si>
  <si>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</si>
  <si>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</si>
  <si>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</si>
  <si>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</si>
  <si>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</si>
  <si>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</si>
  <si>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</si>
  <si>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</si>
  <si>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</si>
  <si>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</si>
  <si>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</si>
  <si>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</si>
  <si>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</si>
  <si>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</si>
  <si>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</si>
  <si>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</si>
  <si>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</si>
  <si>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</si>
  <si>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</si>
  <si>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</si>
  <si>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</si>
  <si>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</si>
  <si>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</si>
  <si>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</si>
  <si>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</si>
  <si>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</si>
  <si>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</si>
  <si>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</si>
  <si>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</si>
  <si>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</si>
  <si>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</si>
  <si>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</si>
  <si>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</si>
  <si>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</si>
  <si>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</si>
  <si>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</si>
  <si>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</si>
  <si>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</si>
  <si>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</si>
  <si>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</si>
  <si>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</si>
  <si>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</si>
  <si>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</si>
  <si>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</si>
  <si>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</si>
  <si>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</si>
  <si>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</si>
  <si>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</si>
  <si>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</si>
  <si>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</si>
  <si>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</si>
  <si>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</si>
  <si>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</si>
  <si>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</si>
  <si>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</si>
  <si>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</si>
  <si>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</si>
  <si>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</si>
  <si>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</si>
  <si>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</si>
  <si>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</si>
  <si>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</si>
  <si>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</si>
  <si>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</si>
  <si>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</si>
  <si>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</si>
  <si>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</si>
  <si>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</si>
  <si>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</si>
  <si>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</si>
  <si>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</si>
  <si>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</si>
  <si>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</si>
  <si>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</si>
  <si>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</si>
  <si>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</si>
  <si>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</si>
  <si>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</si>
  <si>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</si>
  <si>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</si>
  <si>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</si>
  <si>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</si>
  <si>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</si>
  <si>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</si>
  <si>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</si>
  <si>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</si>
  <si>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</si>
  <si>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</si>
  <si>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</si>
  <si>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</si>
  <si>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</si>
  <si>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</si>
  <si>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</si>
  <si>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</si>
  <si>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</si>
  <si>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</si>
  <si>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</si>
  <si>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</si>
  <si>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</si>
  <si>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</si>
  <si>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</si>
  <si>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</si>
  <si>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</si>
  <si>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</si>
  <si>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</si>
  <si>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</si>
  <si>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</si>
  <si>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</si>
  <si>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</si>
  <si>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</si>
  <si>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</si>
  <si>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</si>
  <si>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</si>
  <si>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</si>
  <si>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</si>
  <si>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</si>
  <si>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</si>
  <si>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</si>
  <si>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</si>
  <si>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</si>
  <si>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</si>
  <si>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</si>
  <si>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</si>
  <si>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</si>
  <si>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</si>
  <si>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</si>
  <si>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</si>
  <si>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</si>
  <si>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</si>
  <si>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</si>
  <si>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</si>
  <si>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</si>
  <si>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</si>
  <si>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</si>
  <si>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</si>
  <si>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</si>
  <si>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</si>
  <si>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</si>
  <si>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</si>
  <si>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</si>
  <si>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</si>
  <si>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</si>
  <si>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</si>
  <si>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</si>
  <si>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</si>
  <si>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</si>
  <si>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</si>
  <si>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</si>
  <si>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</si>
  <si>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</si>
  <si>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</si>
  <si>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</si>
  <si>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</si>
  <si>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</si>
  <si>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</si>
  <si>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</si>
  <si>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</si>
  <si>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</si>
  <si>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</si>
  <si>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</si>
  <si>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</si>
  <si>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</si>
  <si>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</si>
  <si>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</si>
  <si>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</si>
  <si>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</si>
  <si>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</si>
  <si>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</si>
  <si>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</si>
  <si>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</si>
  <si>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</si>
  <si>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</si>
  <si>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</si>
  <si>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</si>
  <si>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</si>
  <si>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</si>
  <si>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</si>
  <si>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</si>
  <si>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</si>
  <si>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</si>
  <si>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</si>
  <si>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</si>
  <si>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</si>
  <si>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</si>
  <si>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</si>
  <si>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</si>
  <si>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</si>
  <si>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</si>
  <si>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</si>
  <si>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</si>
  <si>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</si>
  <si>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</si>
  <si>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</si>
  <si>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</si>
  <si>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</si>
  <si>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</si>
  <si>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</si>
  <si>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</si>
  <si>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</si>
  <si>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</si>
  <si>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</si>
  <si>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</si>
  <si>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</si>
  <si>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</si>
  <si>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</si>
  <si>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</si>
  <si>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</si>
  <si>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</si>
  <si>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</si>
  <si>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</si>
  <si>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</si>
  <si>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</si>
  <si>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</si>
  <si>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</si>
  <si>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</si>
  <si>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</si>
  <si>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</si>
  <si>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</si>
  <si>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</si>
  <si>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</si>
  <si>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</si>
  <si>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</si>
  <si>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</si>
  <si>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</si>
  <si>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</si>
  <si>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</si>
  <si>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</si>
  <si>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</si>
  <si>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</si>
  <si>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</si>
  <si>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</si>
  <si>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</si>
  <si>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</si>
  <si>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</si>
  <si>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</si>
  <si>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</si>
  <si>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</si>
  <si>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</si>
  <si>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</si>
  <si>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</si>
  <si>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</si>
  <si>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</si>
  <si>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</si>
  <si>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</si>
  <si>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</si>
  <si>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</si>
  <si>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</si>
  <si>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</si>
  <si>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</si>
  <si>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</si>
  <si>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</si>
  <si>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</si>
  <si>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</si>
  <si>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</si>
  <si>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</si>
  <si>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</si>
  <si>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</si>
  <si>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</si>
  <si>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</si>
  <si>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</si>
  <si>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</si>
  <si>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</si>
  <si>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</si>
  <si>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</si>
  <si>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</si>
  <si>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</si>
  <si>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</si>
  <si>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</si>
  <si>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</si>
  <si>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</si>
  <si>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</si>
  <si>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</si>
  <si>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</si>
  <si>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</si>
  <si>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</si>
  <si>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</si>
  <si>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</si>
  <si>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</si>
  <si>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</si>
  <si>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</si>
  <si>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</si>
  <si>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</si>
  <si>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</si>
  <si>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</si>
  <si>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</si>
  <si>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</si>
  <si>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</si>
  <si>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</si>
  <si>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</si>
  <si>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</si>
  <si>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</si>
  <si>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</si>
  <si>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</si>
  <si>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</si>
  <si>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</si>
  <si>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</si>
  <si>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</si>
  <si>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</si>
  <si>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</si>
  <si>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</si>
  <si>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</si>
  <si>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</si>
  <si>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</si>
  <si>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</si>
  <si>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</si>
  <si>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</si>
  <si>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</si>
  <si>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</si>
  <si>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</si>
  <si>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</si>
  <si>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</si>
  <si>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</si>
  <si>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</si>
  <si>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</si>
  <si>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</si>
  <si>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</si>
  <si>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</si>
  <si>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</si>
  <si>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</si>
  <si>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</si>
  <si>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</si>
  <si>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</si>
  <si>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</si>
  <si>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</si>
  <si>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</si>
  <si>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</si>
  <si>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</si>
  <si>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</si>
  <si>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</si>
  <si>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</si>
  <si>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</si>
  <si>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</si>
  <si>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</si>
  <si>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</si>
  <si>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</si>
  <si>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</si>
  <si>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</si>
  <si>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</si>
  <si>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</si>
  <si>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</si>
  <si>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</si>
  <si>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</si>
  <si>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</si>
  <si>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</si>
  <si>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</si>
  <si>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</si>
  <si>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</si>
  <si>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</si>
  <si>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</si>
  <si>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</si>
  <si>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</si>
  <si>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</si>
  <si>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</si>
  <si>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</si>
  <si>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</si>
  <si>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</si>
  <si>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</si>
  <si>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</si>
  <si>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</si>
  <si>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</si>
  <si>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</si>
  <si>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</si>
  <si>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</si>
  <si>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</si>
  <si>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</si>
  <si>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</si>
  <si>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</si>
  <si>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</si>
  <si>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</si>
  <si>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</si>
  <si>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</si>
  <si>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</si>
  <si>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</si>
  <si>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</si>
  <si>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</si>
  <si>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</si>
  <si>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</si>
  <si>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</si>
  <si>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</si>
  <si>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</si>
  <si>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</si>
  <si>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</si>
  <si>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</si>
  <si>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</si>
  <si>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</si>
  <si>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</si>
  <si>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</si>
  <si>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</si>
  <si>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</si>
  <si>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</si>
  <si>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</si>
  <si>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</si>
  <si>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</si>
  <si>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</si>
  <si>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</si>
  <si>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</si>
  <si>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</si>
  <si>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</si>
  <si>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</si>
  <si>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</si>
  <si>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</si>
  <si>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</si>
  <si>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</si>
  <si>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</si>
  <si>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</si>
  <si>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</si>
  <si>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</si>
  <si>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</si>
  <si>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</si>
  <si>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</si>
  <si>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</si>
  <si>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</si>
  <si>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</si>
  <si>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</si>
  <si>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</si>
  <si>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</si>
  <si>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</si>
  <si>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</si>
  <si>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</si>
  <si>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</si>
  <si>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</si>
  <si>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</si>
  <si>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</si>
  <si>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</si>
  <si>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</si>
  <si>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</si>
  <si>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</si>
  <si>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</si>
  <si>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</si>
  <si>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</si>
  <si>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</si>
  <si>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</si>
  <si>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</si>
  <si>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</si>
  <si>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</si>
  <si>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</si>
  <si>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</si>
  <si>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</si>
  <si>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</si>
  <si>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</si>
  <si>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</si>
  <si>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</si>
  <si>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</si>
  <si>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</si>
  <si>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</si>
  <si>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</si>
  <si>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</si>
  <si>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</si>
  <si>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</si>
  <si>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</si>
  <si>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</si>
  <si>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</si>
  <si>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</si>
  <si>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</si>
  <si>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</si>
  <si>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</si>
  <si>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</si>
  <si>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</si>
  <si>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</si>
  <si>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</si>
  <si>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</si>
  <si>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</si>
  <si>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</si>
  <si>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</si>
  <si>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</si>
  <si>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</si>
  <si>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</si>
  <si>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</si>
  <si>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</si>
  <si>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</si>
  <si>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</si>
  <si>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</si>
  <si>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</si>
  <si>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</si>
  <si>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</si>
  <si>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</si>
  <si>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</si>
  <si>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</si>
  <si>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</si>
  <si>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</si>
  <si>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</si>
  <si>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</si>
  <si>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</si>
  <si>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</si>
  <si>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</si>
  <si>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</si>
  <si>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</si>
  <si>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</si>
  <si>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</si>
  <si>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</si>
  <si>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</si>
  <si>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</si>
  <si>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</si>
  <si>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</si>
  <si>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</si>
  <si>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</si>
  <si>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</si>
  <si>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</si>
  <si>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</si>
  <si>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</si>
  <si>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</si>
  <si>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</si>
  <si>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</si>
  <si>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</si>
  <si>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</si>
  <si>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</si>
  <si>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</si>
  <si>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</si>
  <si>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</si>
  <si>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</si>
  <si>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</si>
  <si>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</si>
  <si>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</si>
  <si>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</si>
  <si>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</si>
  <si>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</si>
  <si>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</si>
  <si>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</si>
  <si>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</si>
  <si>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</si>
  <si>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</si>
  <si>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</si>
  <si>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</si>
  <si>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</si>
  <si>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</si>
  <si>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</si>
  <si>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</si>
  <si>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</si>
  <si>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</si>
  <si>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</si>
  <si>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</si>
  <si>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</si>
  <si>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</si>
  <si>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</si>
  <si>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</si>
  <si>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</si>
  <si>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</si>
  <si>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</si>
  <si>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</si>
  <si>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</si>
  <si>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</si>
  <si>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</si>
  <si>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</si>
  <si>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</si>
  <si>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</si>
  <si>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</si>
  <si>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</si>
  <si>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</si>
  <si>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</si>
  <si>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</si>
  <si>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</si>
  <si>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</si>
  <si>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</si>
  <si>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</si>
  <si>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</si>
  <si>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</si>
  <si>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</si>
  <si>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</si>
  <si>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</si>
  <si>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</si>
  <si>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</si>
  <si>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</si>
  <si>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</si>
  <si>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</si>
  <si>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</si>
  <si>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</si>
  <si>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</si>
  <si>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</si>
  <si>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</si>
  <si>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</si>
  <si>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</si>
  <si>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</si>
  <si>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</si>
  <si>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</si>
  <si>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</si>
  <si>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</si>
  <si>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</si>
  <si>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</si>
  <si>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</si>
  <si>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</si>
  <si>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</si>
  <si>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</si>
  <si>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</si>
  <si>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</si>
  <si>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</si>
  <si>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</si>
  <si>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</si>
  <si>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</si>
  <si>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</si>
  <si>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</si>
  <si>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</si>
  <si>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</si>
  <si>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</si>
  <si>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</si>
  <si>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</si>
  <si>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</si>
  <si>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</si>
  <si>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</si>
  <si>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</si>
  <si>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</si>
  <si>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</si>
  <si>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</si>
  <si>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</si>
  <si>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</si>
  <si>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</si>
  <si>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</si>
  <si>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</si>
  <si>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</si>
  <si>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</si>
  <si>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</si>
  <si>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</si>
  <si>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</si>
  <si>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</si>
  <si>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</si>
  <si>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</si>
  <si>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</si>
  <si>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</si>
  <si>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</si>
  <si>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</si>
  <si>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</si>
  <si>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</si>
  <si>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</si>
  <si>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</si>
  <si>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</si>
  <si>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</si>
  <si>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</si>
  <si>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</si>
  <si>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</si>
  <si>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</si>
  <si>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</si>
  <si>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</si>
  <si>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</si>
  <si>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</si>
  <si>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</si>
  <si>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</si>
  <si>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</si>
  <si>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</si>
  <si>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</si>
  <si>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</si>
  <si>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</si>
  <si>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</si>
  <si>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</si>
  <si>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</si>
  <si>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</si>
  <si>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</si>
  <si>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</si>
  <si>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</si>
  <si>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</si>
  <si>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</si>
  <si>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</si>
  <si>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</si>
  <si>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</si>
  <si>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</si>
  <si>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</si>
  <si>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</si>
  <si>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</si>
  <si>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</si>
  <si>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</si>
  <si>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</si>
  <si>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</si>
  <si>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</si>
  <si>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</si>
  <si>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</si>
  <si>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</si>
  <si>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</si>
  <si>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</si>
  <si>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</si>
  <si>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</si>
  <si>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</si>
  <si>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</si>
  <si>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</si>
  <si>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</si>
  <si>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</si>
  <si>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</si>
  <si>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</si>
  <si>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</si>
  <si>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</si>
  <si>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</si>
  <si>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</si>
  <si>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</si>
  <si>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</si>
  <si>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</si>
  <si>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</si>
  <si>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</si>
  <si>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</si>
  <si>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</si>
  <si>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</si>
  <si>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</si>
  <si>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</si>
  <si>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</si>
  <si>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</si>
  <si>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</si>
  <si>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</si>
  <si>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</si>
  <si>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</si>
  <si>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</si>
  <si>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</si>
  <si>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</si>
  <si>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</si>
  <si>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</si>
  <si>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</si>
  <si>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</si>
  <si>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</si>
  <si>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</si>
  <si>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</si>
  <si>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</si>
  <si>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</si>
  <si>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</si>
  <si>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</si>
  <si>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</si>
  <si>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</si>
  <si>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</si>
  <si>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</si>
  <si>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</si>
  <si>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</si>
  <si>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</si>
  <si>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</si>
  <si>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</si>
  <si>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</si>
  <si>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</si>
  <si>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</si>
  <si>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</si>
  <si>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</si>
  <si>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</si>
  <si>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</si>
  <si>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</si>
  <si>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</si>
  <si>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</si>
  <si>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</si>
  <si>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</si>
  <si>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</si>
  <si>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</si>
  <si>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</si>
  <si>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</si>
  <si>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</si>
  <si>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</si>
  <si>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</si>
  <si>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</si>
  <si>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</si>
  <si>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</si>
  <si>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</si>
  <si>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</si>
  <si>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</si>
  <si>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</si>
  <si>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</si>
  <si>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</si>
  <si>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</si>
  <si>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</si>
  <si>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</si>
  <si>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</si>
  <si>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</si>
  <si>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</si>
  <si>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</si>
  <si>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</si>
  <si>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</si>
  <si>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</si>
  <si>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</si>
  <si>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</si>
  <si>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</si>
  <si>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</si>
  <si>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</si>
  <si>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</si>
  <si>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</si>
  <si>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</si>
  <si>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</si>
  <si>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</si>
  <si>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</si>
  <si>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</si>
  <si>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</si>
  <si>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</si>
  <si>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</si>
  <si>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</si>
  <si>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</si>
  <si>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</si>
  <si>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</si>
  <si>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</si>
  <si>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</si>
  <si>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</si>
  <si>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</si>
  <si>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</si>
  <si>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</si>
  <si>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</si>
  <si>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</si>
  <si>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</si>
  <si>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</si>
  <si>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</si>
  <si>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</si>
  <si>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</si>
  <si>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</si>
  <si>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</si>
  <si>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</si>
  <si>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</si>
  <si>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</si>
  <si>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</si>
  <si>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</si>
  <si>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</si>
  <si>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</si>
  <si>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</si>
  <si>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</si>
  <si>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</si>
  <si>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</si>
  <si>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</si>
  <si>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</si>
  <si>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</si>
  <si>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</si>
  <si>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</si>
  <si>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</si>
  <si>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</si>
  <si>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</si>
  <si>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</si>
  <si>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</si>
  <si>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</si>
  <si>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</si>
  <si>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</si>
  <si>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</si>
  <si>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</si>
  <si>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</si>
  <si>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</si>
  <si>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</si>
  <si>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</si>
  <si>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</si>
  <si>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</si>
  <si>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</si>
  <si>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</si>
  <si>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</si>
  <si>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</si>
  <si>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</si>
  <si>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</si>
  <si>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</si>
  <si>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</si>
  <si>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</si>
  <si>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</si>
  <si>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</si>
  <si>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</si>
  <si>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</si>
  <si>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</si>
  <si>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</si>
  <si>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</si>
  <si>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</si>
  <si>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</si>
  <si>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</si>
  <si>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</si>
  <si>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</si>
  <si>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</si>
  <si>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</si>
  <si>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</si>
  <si>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</si>
  <si>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</si>
  <si>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</si>
  <si>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</si>
  <si>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</si>
  <si>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</si>
  <si>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</si>
  <si>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</si>
  <si>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</si>
  <si>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</si>
  <si>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</si>
  <si>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</si>
  <si>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</si>
  <si>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</si>
  <si>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</si>
  <si>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</si>
  <si>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</si>
  <si>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</si>
  <si>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</si>
  <si>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</si>
  <si>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</si>
  <si>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</si>
  <si>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</si>
  <si>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</si>
  <si>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</si>
  <si>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</si>
  <si>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</si>
  <si>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</si>
  <si>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</si>
  <si>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</si>
  <si>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</si>
  <si>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</si>
  <si>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</si>
  <si>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</si>
  <si>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</si>
  <si>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</si>
  <si>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</si>
  <si>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</si>
  <si>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</si>
  <si>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</si>
  <si>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</si>
  <si>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</si>
  <si>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</si>
  <si>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</si>
  <si>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</si>
  <si>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</si>
  <si>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</si>
  <si>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</si>
  <si>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</si>
  <si>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</si>
  <si>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</si>
  <si>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</si>
  <si>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</si>
  <si>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</si>
  <si>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</si>
  <si>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</si>
  <si>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</si>
  <si>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</si>
  <si>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</si>
  <si>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</si>
  <si>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</si>
  <si>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</si>
  <si>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</si>
  <si>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</si>
  <si>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</si>
  <si>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</si>
  <si>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</si>
  <si>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</si>
  <si>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</si>
  <si>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</si>
  <si>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</si>
  <si>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</si>
  <si>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</si>
  <si>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</si>
  <si>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</si>
  <si>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</si>
  <si>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</si>
  <si>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</si>
  <si>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</si>
  <si>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</si>
  <si>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</si>
  <si>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</si>
  <si>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</si>
  <si>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</si>
  <si>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</si>
  <si>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</si>
  <si>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</si>
  <si>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</si>
  <si>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</si>
  <si>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</si>
  <si>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</si>
  <si>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</si>
  <si>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</si>
  <si>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</si>
  <si>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</si>
  <si>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</si>
  <si>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</si>
  <si>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</si>
  <si>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</si>
  <si>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</si>
  <si>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</si>
  <si>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</si>
  <si>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</si>
  <si>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</si>
  <si>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</si>
  <si>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</si>
  <si>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</si>
  <si>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</si>
  <si>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</si>
  <si>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</si>
  <si>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</si>
  <si>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</si>
  <si>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</si>
  <si>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</si>
  <si>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</si>
  <si>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</si>
  <si>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</si>
  <si>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</si>
  <si>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</si>
  <si>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</si>
  <si>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</si>
  <si>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</si>
  <si>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</si>
  <si>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</si>
  <si>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</si>
  <si>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</si>
  <si>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</si>
  <si>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</si>
  <si>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</si>
  <si>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</si>
  <si>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</si>
  <si>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</si>
  <si>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</si>
  <si>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</si>
  <si>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</si>
  <si>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</si>
  <si>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</si>
  <si>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</si>
  <si>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</si>
  <si>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</si>
  <si>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</si>
  <si>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</si>
  <si>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</si>
  <si>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</si>
  <si>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</si>
  <si>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</si>
  <si>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</si>
  <si>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</si>
  <si>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</si>
  <si>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</si>
  <si>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</si>
  <si>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</si>
  <si>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</si>
  <si>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</si>
  <si>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</si>
  <si>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</si>
  <si>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</si>
  <si>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</si>
  <si>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</si>
  <si>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</si>
  <si>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</si>
  <si>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</si>
  <si>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</si>
  <si>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</si>
  <si>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</si>
  <si>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</si>
  <si>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</si>
  <si>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</si>
  <si>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</si>
  <si>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</si>
  <si>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</si>
  <si>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</si>
  <si>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</si>
  <si>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</si>
  <si>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</si>
  <si>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</si>
  <si>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</si>
  <si>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</si>
  <si>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</si>
  <si>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</si>
  <si>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</si>
  <si>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</si>
  <si>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</si>
  <si>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</si>
  <si>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</si>
  <si>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</si>
  <si>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</si>
  <si>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</si>
  <si>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</si>
  <si>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</si>
  <si>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</si>
  <si>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</si>
  <si>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</si>
  <si>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</si>
  <si>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</si>
  <si>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</si>
  <si>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</si>
  <si>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</si>
  <si>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</si>
  <si>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</si>
  <si>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</si>
  <si>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</si>
  <si>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</si>
  <si>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</si>
  <si>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</si>
  <si>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</si>
  <si>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</si>
  <si>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</si>
  <si>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</si>
  <si>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</si>
  <si>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</si>
  <si>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</si>
  <si>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</si>
  <si>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</si>
  <si>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</si>
  <si>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</si>
  <si>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</si>
  <si>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</si>
  <si>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</si>
  <si>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</si>
  <si>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</si>
  <si>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</si>
  <si>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</si>
  <si>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</si>
  <si>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</si>
  <si>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</si>
  <si>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</si>
  <si>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</si>
  <si>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</si>
  <si>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</si>
  <si>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</si>
  <si>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</si>
  <si>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</si>
  <si>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</si>
  <si>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</si>
  <si>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</si>
  <si>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</si>
  <si>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</si>
  <si>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</si>
  <si>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</si>
  <si>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</si>
  <si>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</si>
  <si>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</si>
  <si>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</si>
  <si>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</si>
  <si>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</si>
  <si>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</si>
  <si>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</si>
  <si>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</si>
  <si>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</si>
  <si>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</si>
  <si>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</si>
  <si>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</si>
  <si>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</si>
  <si>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</si>
  <si>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</si>
  <si>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</si>
  <si>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</si>
  <si>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</si>
  <si>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</si>
  <si>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</si>
  <si>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</si>
  <si>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</si>
  <si>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</si>
  <si>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</si>
  <si>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</si>
  <si>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</si>
  <si>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</si>
  <si>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</si>
  <si>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</si>
  <si>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</si>
  <si>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</si>
  <si>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</si>
  <si>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</si>
  <si>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</si>
  <si>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</si>
  <si>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</si>
  <si>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</si>
  <si>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</si>
  <si>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</si>
  <si>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</si>
  <si>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</si>
  <si>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</si>
  <si>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</si>
  <si>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</si>
  <si>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</si>
  <si>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</si>
  <si>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</si>
  <si>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</si>
  <si>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</si>
  <si>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</si>
  <si>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</si>
  <si>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</si>
  <si>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</si>
  <si>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</si>
  <si>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</si>
  <si>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</si>
  <si>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</si>
  <si>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</si>
  <si>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</si>
  <si>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</si>
  <si>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</si>
  <si>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</si>
  <si>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</si>
  <si>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</si>
  <si>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</si>
  <si>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</si>
  <si>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</si>
  <si>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</si>
  <si>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</si>
  <si>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</si>
  <si>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</si>
  <si>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</si>
  <si>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</si>
  <si>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</si>
  <si>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</si>
  <si>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</si>
  <si>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</si>
  <si>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</si>
  <si>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</si>
  <si>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</si>
  <si>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</si>
  <si>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</si>
  <si>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</si>
  <si>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</si>
  <si>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</si>
  <si>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</si>
  <si>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</si>
  <si>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</si>
  <si>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</si>
  <si>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</si>
  <si>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</si>
  <si>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</si>
  <si>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</si>
  <si>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</si>
  <si>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</si>
  <si>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</si>
  <si>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</si>
  <si>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</si>
  <si>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</si>
  <si>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</si>
  <si>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</si>
  <si>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</si>
  <si>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</si>
  <si>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</si>
  <si>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</si>
  <si>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</si>
  <si>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</si>
  <si>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</si>
  <si>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</si>
  <si>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</si>
  <si>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</si>
  <si>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</si>
  <si>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</si>
  <si>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</si>
  <si>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</si>
  <si>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</si>
  <si>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</si>
  <si>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</si>
  <si>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</si>
  <si>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</si>
  <si>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</si>
  <si>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</si>
  <si>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</si>
  <si>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</si>
  <si>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</si>
  <si>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</si>
  <si>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</si>
  <si>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</si>
  <si>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</si>
  <si>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</si>
  <si>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</si>
  <si>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</si>
  <si>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</si>
  <si>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</si>
  <si>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</si>
  <si>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</si>
  <si>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</si>
  <si>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</si>
  <si>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</si>
  <si>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</si>
  <si>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</si>
  <si>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</si>
  <si>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</si>
  <si>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</si>
  <si>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</si>
  <si>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</si>
  <si>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</si>
  <si>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</si>
  <si>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</si>
  <si>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</si>
  <si>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</si>
  <si>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</si>
  <si>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</si>
  <si>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</si>
  <si>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</si>
  <si>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</si>
  <si>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</si>
  <si>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</si>
  <si>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</si>
  <si>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</si>
  <si>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</si>
  <si>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</si>
  <si>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</si>
  <si>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</si>
  <si>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</si>
  <si>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</si>
  <si>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</si>
  <si>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</si>
  <si>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</si>
  <si>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</si>
  <si>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</si>
  <si>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</si>
  <si>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</si>
  <si>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</si>
  <si>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</si>
  <si>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</si>
  <si>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</si>
  <si>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</si>
  <si>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</si>
  <si>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</si>
  <si>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</si>
  <si>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</si>
  <si>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</si>
  <si>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</si>
  <si>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</si>
  <si>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</si>
  <si>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</si>
  <si>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</si>
  <si>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</si>
  <si>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</si>
  <si>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</si>
  <si>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</si>
  <si>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</si>
  <si>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</si>
  <si>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</si>
  <si>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</si>
  <si>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</si>
  <si>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</si>
  <si>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</si>
  <si>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</si>
  <si>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</si>
  <si>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</si>
  <si>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</si>
  <si>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</si>
  <si>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</si>
  <si>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</si>
  <si>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</si>
  <si>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</si>
  <si>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</si>
  <si>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</si>
  <si>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</si>
  <si>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</si>
  <si>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</si>
  <si>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</si>
  <si>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</si>
  <si>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</si>
  <si>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</si>
  <si>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</si>
  <si>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</si>
  <si>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</si>
  <si>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</si>
  <si>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</si>
  <si>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</si>
  <si>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</si>
  <si>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</si>
  <si>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</si>
  <si>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</si>
  <si>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</si>
  <si>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</si>
  <si>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</si>
  <si>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</si>
  <si>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</si>
  <si>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</si>
  <si>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</si>
  <si>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</si>
  <si>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</si>
  <si>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</si>
  <si>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</si>
  <si>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</si>
  <si>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</si>
  <si>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</si>
  <si>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</si>
  <si>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</si>
  <si>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</si>
  <si>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</si>
  <si>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</si>
  <si>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</si>
  <si>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</si>
  <si>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</si>
  <si>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</si>
  <si>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</si>
  <si>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</si>
  <si>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</si>
  <si>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</si>
  <si>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</si>
  <si>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</si>
  <si>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</si>
  <si>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</si>
  <si>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</si>
  <si>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</si>
  <si>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</si>
  <si>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</si>
  <si>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</si>
  <si>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</si>
  <si>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</si>
  <si>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</si>
  <si>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</si>
  <si>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</si>
  <si>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</si>
  <si>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</si>
  <si>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</si>
  <si>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</si>
  <si>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</si>
  <si>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</si>
  <si>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</si>
  <si>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</si>
  <si>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</si>
  <si>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</si>
  <si>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</si>
  <si>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</si>
  <si>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</si>
  <si>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</si>
  <si>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</si>
  <si>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</si>
  <si>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</si>
  <si>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</si>
  <si>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</si>
  <si>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</si>
  <si>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</si>
  <si>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</si>
  <si>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</si>
  <si>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</si>
  <si>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</si>
  <si>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</si>
  <si>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</si>
  <si>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</si>
  <si>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</si>
  <si>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</si>
  <si>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</si>
  <si>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</si>
  <si>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</si>
  <si>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</si>
  <si>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</si>
  <si>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</si>
  <si>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</si>
  <si>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</si>
  <si>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</si>
  <si>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</si>
  <si>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</si>
  <si>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</si>
  <si>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</si>
  <si>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</si>
  <si>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</si>
  <si>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</si>
  <si>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</si>
  <si>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</si>
  <si>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</si>
  <si>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</si>
  <si>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</si>
  <si>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</si>
  <si>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</si>
  <si>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</si>
  <si>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</si>
  <si>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</si>
  <si>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</si>
  <si>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</si>
  <si>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</si>
  <si>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</si>
  <si>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</si>
  <si>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</si>
  <si>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</si>
  <si>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</si>
  <si>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</si>
  <si>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</si>
  <si>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</si>
  <si>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</si>
  <si>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</si>
  <si>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</si>
  <si>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</si>
  <si>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</si>
  <si>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</si>
  <si>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</si>
  <si>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</si>
  <si>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</si>
  <si>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</si>
  <si>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</si>
  <si>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</si>
  <si>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</si>
  <si>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</si>
  <si>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</si>
  <si>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</si>
  <si>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</si>
  <si>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</si>
  <si>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</si>
  <si>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</si>
  <si>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</si>
  <si>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</si>
  <si>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</si>
  <si>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</si>
  <si>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</si>
  <si>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</si>
  <si>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</si>
  <si>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</si>
  <si>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</si>
  <si>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</si>
  <si>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</si>
  <si>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</si>
  <si>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</si>
  <si>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</si>
  <si>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</si>
  <si>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</si>
  <si>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</si>
  <si>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</si>
  <si>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</si>
  <si>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</si>
  <si>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</si>
  <si>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</si>
  <si>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</si>
  <si>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</si>
  <si>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</si>
  <si>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</si>
  <si>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</si>
  <si>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</si>
  <si>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</si>
  <si>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</si>
  <si>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</si>
  <si>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</si>
  <si>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</si>
  <si>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</si>
  <si>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</si>
  <si>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</si>
  <si>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</si>
  <si>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</si>
  <si>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</si>
  <si>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</si>
  <si>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</si>
  <si>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</si>
  <si>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</si>
  <si>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</si>
  <si>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</si>
  <si>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</si>
  <si>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</si>
  <si>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</si>
  <si>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</si>
  <si>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</si>
  <si>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</si>
  <si>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</si>
  <si>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</si>
  <si>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</si>
  <si>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</si>
  <si>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</si>
  <si>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</si>
  <si>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</si>
  <si>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</si>
  <si>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</si>
  <si>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</si>
  <si>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</si>
  <si>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</si>
  <si>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</si>
  <si>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</si>
  <si>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</si>
  <si>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</si>
  <si>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</si>
  <si>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</si>
  <si>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</si>
  <si>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</si>
  <si>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</si>
  <si>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</si>
  <si>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</si>
  <si>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</si>
  <si>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</si>
  <si>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</si>
  <si>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</si>
  <si>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</si>
  <si>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</si>
  <si>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</si>
  <si>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</si>
  <si>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</si>
  <si>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</si>
  <si>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</si>
  <si>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</si>
  <si>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</si>
  <si>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</si>
  <si>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</si>
  <si>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</si>
  <si>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</si>
  <si>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</si>
  <si>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</si>
  <si>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</si>
  <si>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</si>
  <si>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</si>
  <si>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</si>
  <si>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</si>
  <si>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</si>
  <si>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</si>
  <si>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</si>
  <si>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</si>
  <si>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</si>
  <si>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</si>
  <si>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</si>
  <si>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</si>
  <si>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</si>
  <si>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</si>
  <si>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</si>
  <si>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</si>
  <si>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</si>
  <si>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</si>
  <si>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</si>
  <si>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</si>
  <si>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</si>
  <si>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</si>
  <si>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</si>
  <si>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</si>
  <si>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</si>
  <si>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</si>
  <si>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</si>
  <si>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</si>
  <si>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</si>
  <si>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</si>
  <si>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</si>
  <si>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</si>
  <si>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</si>
  <si>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</si>
  <si>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</si>
  <si>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</si>
  <si>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</si>
  <si>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</si>
  <si>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</si>
  <si>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</si>
  <si>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</si>
  <si>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</si>
  <si>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</si>
  <si>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</si>
  <si>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</si>
  <si>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</si>
  <si>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</si>
  <si>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</si>
  <si>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</si>
  <si>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</si>
  <si>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</si>
  <si>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</si>
  <si>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</si>
  <si>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</si>
  <si>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</si>
  <si>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</si>
  <si>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</si>
  <si>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</si>
  <si>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</si>
  <si>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</si>
  <si>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</si>
  <si>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</si>
  <si>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</si>
  <si>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</si>
  <si>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</si>
  <si>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</si>
  <si>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</si>
  <si>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</si>
  <si>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</si>
  <si>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</si>
  <si>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</si>
  <si>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</si>
  <si>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</si>
  <si>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</si>
  <si>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</si>
  <si>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</si>
  <si>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</si>
  <si>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</si>
  <si>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</si>
  <si>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</si>
  <si>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</si>
  <si>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</si>
  <si>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</si>
  <si>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</si>
  <si>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</si>
  <si>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</si>
  <si>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</si>
  <si>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</si>
  <si>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</si>
  <si>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</si>
  <si>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</si>
  <si>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</si>
  <si>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</si>
  <si>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</si>
  <si>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</si>
  <si>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</si>
  <si>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</si>
  <si>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</si>
  <si>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</si>
  <si>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</si>
  <si>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</si>
  <si>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</si>
  <si>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</si>
  <si>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</si>
  <si>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</si>
  <si>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</si>
  <si>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</si>
  <si>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</si>
  <si>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</si>
  <si>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</si>
  <si>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</si>
  <si>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</si>
  <si>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</si>
  <si>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</si>
  <si>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</si>
  <si>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</si>
  <si>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</si>
  <si>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</si>
  <si>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</si>
  <si>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</si>
  <si>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</si>
  <si>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</si>
  <si>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</si>
  <si>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</si>
  <si>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</si>
  <si>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</si>
  <si>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</si>
  <si>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</si>
  <si>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</si>
  <si>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</si>
  <si>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</si>
  <si>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</si>
  <si>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</si>
  <si>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</si>
  <si>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</si>
  <si>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</si>
  <si>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</si>
  <si>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</si>
  <si>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</si>
  <si>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</si>
  <si>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</si>
  <si>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</si>
  <si>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</si>
  <si>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</si>
  <si>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</si>
  <si>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</si>
  <si>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</si>
  <si>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</si>
  <si>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</si>
  <si>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</si>
  <si>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</si>
  <si>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</si>
  <si>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</si>
  <si>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</si>
  <si>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</si>
  <si>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</si>
  <si>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</si>
  <si>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</si>
  <si>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</si>
  <si>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</si>
  <si>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</si>
  <si>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</si>
  <si>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</si>
  <si>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</si>
  <si>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</si>
  <si>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</si>
  <si>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</si>
  <si>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</si>
  <si>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</si>
  <si>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</si>
  <si>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</si>
  <si>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</si>
  <si>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</si>
  <si>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</si>
  <si>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</si>
  <si>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</si>
  <si>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</si>
  <si>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</si>
  <si>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</si>
  <si>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</si>
  <si>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</si>
  <si>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</si>
  <si>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</si>
  <si>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</si>
  <si>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</si>
  <si>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</si>
  <si>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</si>
  <si>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</si>
  <si>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</si>
  <si>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</si>
  <si>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</si>
  <si>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</si>
  <si>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</si>
  <si>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</si>
  <si>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</si>
  <si>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</si>
  <si>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</si>
  <si>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</si>
  <si>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</si>
  <si>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</si>
  <si>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</si>
  <si>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</si>
  <si>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</si>
  <si>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</si>
  <si>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</si>
  <si>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</si>
  <si>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</si>
  <si>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</si>
  <si>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</si>
  <si>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</si>
  <si>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</si>
  <si>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</si>
  <si>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</si>
  <si>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</si>
  <si>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</si>
  <si>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</si>
  <si>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</si>
  <si>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</si>
  <si>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</si>
  <si>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</si>
  <si>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</si>
  <si>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</si>
  <si>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</si>
  <si>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</si>
  <si>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</si>
  <si>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</si>
  <si>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</si>
  <si>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</si>
  <si>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</si>
  <si>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</si>
  <si>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</si>
  <si>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</si>
  <si>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</si>
  <si>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</si>
  <si>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</si>
  <si>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</si>
  <si>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</si>
  <si>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</si>
  <si>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</si>
  <si>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</si>
  <si>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</si>
  <si>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</si>
  <si>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</si>
  <si>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</si>
  <si>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</si>
  <si>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</si>
  <si>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</si>
  <si>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</si>
  <si>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</si>
  <si>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</si>
  <si>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</si>
  <si>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</si>
  <si>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</si>
  <si>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</si>
  <si>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</si>
  <si>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</si>
  <si>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</si>
  <si>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</si>
  <si>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</si>
  <si>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</si>
  <si>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</si>
  <si>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</si>
  <si>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</si>
  <si>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</si>
  <si>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</si>
  <si>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</si>
  <si>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</si>
  <si>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</si>
  <si>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</si>
  <si>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</si>
  <si>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</si>
  <si>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</si>
  <si>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</si>
  <si>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</si>
  <si>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</si>
  <si>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</si>
  <si>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</si>
  <si>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</si>
  <si>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</si>
  <si>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</si>
  <si>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</si>
  <si>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</si>
  <si>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</si>
  <si>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</si>
  <si>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</si>
  <si>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</si>
  <si>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</si>
  <si>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</si>
  <si>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</si>
  <si>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</si>
  <si>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</si>
  <si>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</si>
  <si>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</si>
  <si>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</si>
  <si>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</si>
  <si>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</si>
  <si>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</si>
  <si>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</si>
  <si>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</si>
  <si>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</si>
  <si>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</si>
  <si>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</si>
  <si>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</si>
  <si>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</si>
  <si>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</si>
  <si>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</si>
  <si>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</si>
  <si>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</si>
  <si>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</si>
  <si>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</si>
  <si>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</si>
  <si>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</si>
  <si>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</si>
  <si>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</si>
  <si>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</si>
  <si>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</si>
  <si>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</si>
  <si>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</si>
  <si>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</si>
  <si>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</si>
  <si>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</si>
  <si>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</si>
  <si>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</si>
  <si>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</si>
  <si>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</si>
  <si>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</si>
  <si>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</si>
  <si>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</si>
  <si>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</si>
  <si>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</si>
  <si>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</si>
  <si>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</si>
  <si>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</si>
  <si>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</si>
  <si>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</si>
  <si>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</si>
  <si>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</si>
  <si>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</si>
  <si>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</si>
  <si>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</si>
  <si>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</si>
  <si>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</si>
  <si>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</si>
  <si>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</si>
  <si>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</si>
  <si>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</si>
  <si>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</si>
  <si>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</si>
  <si>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</si>
  <si>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</si>
  <si>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</si>
  <si>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</si>
  <si>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</si>
  <si>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</si>
  <si>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</si>
  <si>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</si>
  <si>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</si>
  <si>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</si>
  <si>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</si>
  <si>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</si>
  <si>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</si>
  <si>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</si>
  <si>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</si>
  <si>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</si>
  <si>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</si>
  <si>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</si>
  <si>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</si>
  <si>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</si>
  <si>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</si>
  <si>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</si>
  <si>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</si>
  <si>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</si>
  <si>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</si>
  <si>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</si>
  <si>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</si>
  <si>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</si>
  <si>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</si>
  <si>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</si>
  <si>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</si>
  <si>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</si>
  <si>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</si>
  <si>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</si>
  <si>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</si>
  <si>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</si>
  <si>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</si>
  <si>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</si>
  <si>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</si>
  <si>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</si>
  <si>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</si>
  <si>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</si>
  <si>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</si>
  <si>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</si>
  <si>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</si>
  <si>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</si>
  <si>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</si>
  <si>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</si>
  <si>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</si>
  <si>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</si>
  <si>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</si>
  <si>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</si>
  <si>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</si>
  <si>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</si>
  <si>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</si>
  <si>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</si>
  <si>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</si>
  <si>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</si>
  <si>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</si>
  <si>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</si>
  <si>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</si>
  <si>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</si>
  <si>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</si>
  <si>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</si>
  <si>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</si>
  <si>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</si>
  <si>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</si>
  <si>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</si>
  <si>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</si>
  <si>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</si>
  <si>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</si>
  <si>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</si>
  <si>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</si>
  <si>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</si>
  <si>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</si>
  <si>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</si>
  <si>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</si>
  <si>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</si>
  <si>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</si>
  <si>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</si>
  <si>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</si>
  <si>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</si>
  <si>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</si>
  <si>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</si>
  <si>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</si>
  <si>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</si>
  <si>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</si>
  <si>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</si>
  <si>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</si>
  <si>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</si>
  <si>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</si>
  <si>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</si>
  <si>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</si>
  <si>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</si>
  <si>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</si>
  <si>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</si>
  <si>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</si>
  <si>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</si>
  <si>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</si>
  <si>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</si>
  <si>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</si>
  <si>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</si>
  <si>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</si>
  <si>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</si>
  <si>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</si>
  <si>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</si>
  <si>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</si>
  <si>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</si>
  <si>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</si>
  <si>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</si>
  <si>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</si>
  <si>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</si>
  <si>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</si>
  <si>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</si>
  <si>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</si>
  <si>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</si>
  <si>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</si>
  <si>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</si>
  <si>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</si>
  <si>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</si>
  <si>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</si>
  <si>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</si>
  <si>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</si>
  <si>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</si>
  <si>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</si>
  <si>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</si>
  <si>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</si>
  <si>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</si>
  <si>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</si>
  <si>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</si>
  <si>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</si>
  <si>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</si>
  <si>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</si>
  <si>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</si>
  <si>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</si>
  <si>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</si>
  <si>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</si>
  <si>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</si>
  <si>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</si>
  <si>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</si>
  <si>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</si>
  <si>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</si>
  <si>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</si>
  <si>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</si>
  <si>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</si>
  <si>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</si>
  <si>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</si>
  <si>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</si>
  <si>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</si>
  <si>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</si>
  <si>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</si>
  <si>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</si>
  <si>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</si>
  <si>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</si>
  <si>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</si>
  <si>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</si>
  <si>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</si>
  <si>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</si>
  <si>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</si>
  <si>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</si>
  <si>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</si>
  <si>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</si>
  <si>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</si>
  <si>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</si>
  <si>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</si>
  <si>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</si>
  <si>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</si>
  <si>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</si>
  <si>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</si>
  <si>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</si>
  <si>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</si>
  <si>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</si>
  <si>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</si>
  <si>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</si>
  <si>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</si>
  <si>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</si>
  <si>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</si>
  <si>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</si>
  <si>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</si>
  <si>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</si>
  <si>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</si>
  <si>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</si>
  <si>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</si>
  <si>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</si>
  <si>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</si>
  <si>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</si>
  <si>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</si>
  <si>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</si>
  <si>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</si>
  <si>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</si>
  <si>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</si>
  <si>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</si>
  <si>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</si>
  <si>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</si>
  <si>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</si>
  <si>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</si>
  <si>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</si>
  <si>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</si>
  <si>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</si>
  <si>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</si>
  <si>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</si>
  <si>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</si>
  <si>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</si>
  <si>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</si>
  <si>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</si>
  <si>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</si>
  <si>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</si>
  <si>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</si>
  <si>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</si>
  <si>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</si>
  <si>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</si>
  <si>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</si>
  <si>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</si>
  <si>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</si>
  <si>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</si>
  <si>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</si>
  <si>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</si>
  <si>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</si>
  <si>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</si>
  <si>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</si>
  <si>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</si>
  <si>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</si>
  <si>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</si>
  <si>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</si>
  <si>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</si>
  <si>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</si>
  <si>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</si>
  <si>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</si>
  <si>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</si>
  <si>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</si>
  <si>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</si>
  <si>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</si>
  <si>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</si>
  <si>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</si>
  <si>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</si>
  <si>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</si>
  <si>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</si>
  <si>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</si>
  <si>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</si>
  <si>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</si>
  <si>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</si>
  <si>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</si>
  <si>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</si>
  <si>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</si>
  <si>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</si>
  <si>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</si>
  <si>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</si>
  <si>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</si>
  <si>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</si>
  <si>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</si>
  <si>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</si>
  <si>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</si>
  <si>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</si>
  <si>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</si>
  <si>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</si>
  <si>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</si>
  <si>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</si>
  <si>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</si>
  <si>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</si>
  <si>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</si>
  <si>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</si>
  <si>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</si>
  <si>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</si>
  <si>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</si>
  <si>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</si>
  <si>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</si>
  <si>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</si>
  <si>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</si>
  <si>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</si>
  <si>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</si>
  <si>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</si>
  <si>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</si>
  <si>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</si>
  <si>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</si>
  <si>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</si>
  <si>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</si>
  <si>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</si>
  <si>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</si>
  <si>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</si>
  <si>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</si>
  <si>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</si>
  <si>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</si>
  <si>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</si>
  <si>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</si>
  <si>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</si>
  <si>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</si>
  <si>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</si>
  <si>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</si>
  <si>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</si>
  <si>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</si>
  <si>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</si>
  <si>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</si>
  <si>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</si>
  <si>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</si>
  <si>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</si>
  <si>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</si>
  <si>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</si>
  <si>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</si>
  <si>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</si>
  <si>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</si>
  <si>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</si>
  <si>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</si>
  <si>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</si>
  <si>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</si>
  <si>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</si>
  <si>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</si>
  <si>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</si>
  <si>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</si>
  <si>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</si>
  <si>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</si>
  <si>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</si>
  <si>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</si>
  <si>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</si>
  <si>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</si>
  <si>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</si>
  <si>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</si>
  <si>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</si>
  <si>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</si>
  <si>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</si>
  <si>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</si>
  <si>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</si>
  <si>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</si>
  <si>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</si>
  <si>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</si>
  <si>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</si>
  <si>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</si>
  <si>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</si>
  <si>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</si>
  <si>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</si>
  <si>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</si>
  <si>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</si>
  <si>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</si>
  <si>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</si>
  <si>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</si>
  <si>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</si>
  <si>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</si>
  <si>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</si>
  <si>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</si>
  <si>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</si>
  <si>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</si>
  <si>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</si>
  <si>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</si>
  <si>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</si>
  <si>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</si>
  <si>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</si>
  <si>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</si>
  <si>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</si>
  <si>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</si>
  <si>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</si>
  <si>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</si>
  <si>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</si>
  <si>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</si>
  <si>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</si>
  <si>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</si>
  <si>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</si>
  <si>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</si>
  <si>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</si>
  <si>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</si>
  <si>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</si>
  <si>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</si>
  <si>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</si>
  <si>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</si>
  <si>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</si>
  <si>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</si>
  <si>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</si>
  <si>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</si>
  <si>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</si>
  <si>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</si>
  <si>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</si>
  <si>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</si>
  <si>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</si>
  <si>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</si>
  <si>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</si>
  <si>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</si>
  <si>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</si>
  <si>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</si>
  <si>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</si>
  <si>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</si>
  <si>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</si>
  <si>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</si>
  <si>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</si>
  <si>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</si>
  <si>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</si>
  <si>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</si>
  <si>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</si>
  <si>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</si>
  <si>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</si>
  <si>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</si>
  <si>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</si>
  <si>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</si>
  <si>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</si>
  <si>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</si>
  <si>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</si>
  <si>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</si>
  <si>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</si>
  <si>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</si>
  <si>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</si>
  <si>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</si>
  <si>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</si>
  <si>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</si>
  <si>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</si>
  <si>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</si>
  <si>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</si>
  <si>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</si>
  <si>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</si>
  <si>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</si>
  <si>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</si>
  <si>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</si>
  <si>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</si>
  <si>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</si>
  <si>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</si>
  <si>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</si>
  <si>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</si>
  <si>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</si>
  <si>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</si>
  <si>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</si>
  <si>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</si>
  <si>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</si>
  <si>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</si>
  <si>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</si>
  <si>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</si>
  <si>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</si>
  <si>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</si>
  <si>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</si>
  <si>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</si>
  <si>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</si>
  <si>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</si>
  <si>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</si>
  <si>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</si>
  <si>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</si>
  <si>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</si>
  <si>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</si>
  <si>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</si>
  <si>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</si>
  <si>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</si>
  <si>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</si>
  <si>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</si>
  <si>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</si>
  <si>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</si>
  <si>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</si>
  <si>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</si>
  <si>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</si>
  <si>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</si>
  <si>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</si>
  <si>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</si>
  <si>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</si>
  <si>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</si>
  <si>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</si>
  <si>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</si>
  <si>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</si>
  <si>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</si>
  <si>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</si>
  <si>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</si>
  <si>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</si>
  <si>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</si>
  <si>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</si>
  <si>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</si>
  <si>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</si>
  <si>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</si>
  <si>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</si>
  <si>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</si>
  <si>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</si>
  <si>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</si>
  <si>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</si>
  <si>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</si>
  <si>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</si>
  <si>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</si>
  <si>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</si>
  <si>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</si>
  <si>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</si>
  <si>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</si>
  <si>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</si>
  <si>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</si>
  <si>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</si>
  <si>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</si>
  <si>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</si>
  <si>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</si>
  <si>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</si>
  <si>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</si>
  <si>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</si>
  <si>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</si>
  <si>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</si>
  <si>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</si>
  <si>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</si>
  <si>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</si>
  <si>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</si>
  <si>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</si>
  <si>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</si>
  <si>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</si>
  <si>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</si>
  <si>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</si>
  <si>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</si>
  <si>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</si>
  <si>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</si>
  <si>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</si>
  <si>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</si>
  <si>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</si>
  <si>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</si>
  <si>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</si>
  <si>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</si>
  <si>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</si>
  <si>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</si>
  <si>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</si>
  <si>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</si>
  <si>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</si>
  <si>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</si>
  <si>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</si>
  <si>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</si>
  <si>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</si>
  <si>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</si>
  <si>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</si>
  <si>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</si>
  <si>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</si>
  <si>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</si>
  <si>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</si>
  <si>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</si>
  <si>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</si>
  <si>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</si>
  <si>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</si>
  <si>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</si>
  <si>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</si>
  <si>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</si>
  <si>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</si>
  <si>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</si>
  <si>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</si>
  <si>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</si>
  <si>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</si>
  <si>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</si>
  <si>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</si>
  <si>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</si>
  <si>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</si>
  <si>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</si>
  <si>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</si>
  <si>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</si>
  <si>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</si>
  <si>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</si>
  <si>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</si>
  <si>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</si>
  <si>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</si>
  <si>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</si>
  <si>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</si>
  <si>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</si>
  <si>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</si>
  <si>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</si>
  <si>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</si>
  <si>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</si>
  <si>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</si>
  <si>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</si>
  <si>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</si>
  <si>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</si>
  <si>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</si>
  <si>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</si>
  <si>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</si>
  <si>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</si>
  <si>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</si>
  <si>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</si>
  <si>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</si>
  <si>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</si>
  <si>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</si>
  <si>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</si>
  <si>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</si>
  <si>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</si>
  <si>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</si>
  <si>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</si>
  <si>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</si>
  <si>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</si>
  <si>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</si>
  <si>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</si>
  <si>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</si>
  <si>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</si>
  <si>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</si>
  <si>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</si>
  <si>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</si>
  <si>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</si>
  <si>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</si>
  <si>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</si>
  <si>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</si>
  <si>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</si>
  <si>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</si>
  <si>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</si>
  <si>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</si>
  <si>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</si>
  <si>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</si>
  <si>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</si>
  <si>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</si>
  <si>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</si>
  <si>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</si>
  <si>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</si>
  <si>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</si>
  <si>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</si>
  <si>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</si>
  <si>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</si>
  <si>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</si>
  <si>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</si>
  <si>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</si>
  <si>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</si>
  <si>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</si>
  <si>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</si>
  <si>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</si>
  <si>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</si>
  <si>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</si>
  <si>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</si>
  <si>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</si>
  <si>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</si>
  <si>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</si>
  <si>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</si>
  <si>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</si>
  <si>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</si>
  <si>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</si>
  <si>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</si>
  <si>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</si>
  <si>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</si>
  <si>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</si>
  <si>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</si>
  <si>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</si>
  <si>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</si>
  <si>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</si>
  <si>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</si>
  <si>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</si>
  <si>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</si>
  <si>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</si>
  <si>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</si>
  <si>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</si>
  <si>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</si>
  <si>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</si>
  <si>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</si>
  <si>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</si>
  <si>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</si>
  <si>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</si>
  <si>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</si>
  <si>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</si>
  <si>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</si>
  <si>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</si>
  <si>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</si>
  <si>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</si>
  <si>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</si>
  <si>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</si>
  <si>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</si>
  <si>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</si>
  <si>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</si>
  <si>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</si>
  <si>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</si>
  <si>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</si>
  <si>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</si>
  <si>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</si>
  <si>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</si>
  <si>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</si>
  <si>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</si>
  <si>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</si>
  <si>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</si>
  <si>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</si>
  <si>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</si>
  <si>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</si>
  <si>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</si>
  <si>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</si>
  <si>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</si>
  <si>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</si>
  <si>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</si>
  <si>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</si>
  <si>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</si>
  <si>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</si>
  <si>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</si>
  <si>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</si>
  <si>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</si>
  <si>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</si>
  <si>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</si>
  <si>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</si>
  <si>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</si>
  <si>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</si>
  <si>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</si>
  <si>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</si>
  <si>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</si>
  <si>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</si>
  <si>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</si>
  <si>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</si>
  <si>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</si>
  <si>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</si>
  <si>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</si>
  <si>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</si>
  <si>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</si>
  <si>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</si>
  <si>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</si>
  <si>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</si>
  <si>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</si>
  <si>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</si>
  <si>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</si>
  <si>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</si>
  <si>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</si>
  <si>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</si>
  <si>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</si>
  <si>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</si>
  <si>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</si>
  <si>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</si>
  <si>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</si>
  <si>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</si>
  <si>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</si>
  <si>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</si>
  <si>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</si>
  <si>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</si>
  <si>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</si>
  <si>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</si>
  <si>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</si>
  <si>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</si>
  <si>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</si>
  <si>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</si>
  <si>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</si>
  <si>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</si>
  <si>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</si>
  <si>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</si>
  <si>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</si>
  <si>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</si>
  <si>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</si>
  <si>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</si>
  <si>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</si>
  <si>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</si>
  <si>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</si>
  <si>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</si>
  <si>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</si>
  <si>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</si>
  <si>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</si>
  <si>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</si>
  <si>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</si>
  <si>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</si>
  <si>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</si>
  <si>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</si>
  <si>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</si>
  <si>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</si>
  <si>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</si>
  <si>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</si>
  <si>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</si>
  <si>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</si>
  <si>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</si>
  <si>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</si>
  <si>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</si>
  <si>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</si>
  <si>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</si>
  <si>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</si>
  <si>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</si>
  <si>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</si>
  <si>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</si>
  <si>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</si>
  <si>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</si>
  <si>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</si>
  <si>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</si>
  <si>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</si>
  <si>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</si>
  <si>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</si>
  <si>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</si>
  <si>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</si>
  <si>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</si>
  <si>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</si>
  <si>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</si>
  <si>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</si>
  <si>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</si>
  <si>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</si>
  <si>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</si>
  <si>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</si>
  <si>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</si>
  <si>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</si>
  <si>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</si>
  <si>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</si>
  <si>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</si>
  <si>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</si>
  <si>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</si>
  <si>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</si>
  <si>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</si>
  <si>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</si>
  <si>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</si>
  <si>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</si>
  <si>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</si>
  <si>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</si>
  <si>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</si>
  <si>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</si>
  <si>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</si>
  <si>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</si>
  <si>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</si>
  <si>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</si>
  <si>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</si>
  <si>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</si>
  <si>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</si>
  <si>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</si>
  <si>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</si>
  <si>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</si>
  <si>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</si>
  <si>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</si>
  <si>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</si>
  <si>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</si>
  <si>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</si>
  <si>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</si>
  <si>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</si>
  <si>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</si>
  <si>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</si>
  <si>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</si>
  <si>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</si>
  <si>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</si>
  <si>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</si>
  <si>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</si>
  <si>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</si>
  <si>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</si>
  <si>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</si>
  <si>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</si>
  <si>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</si>
  <si>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</si>
  <si>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</si>
  <si>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</si>
  <si>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</si>
  <si>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</si>
  <si>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</si>
  <si>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</si>
  <si>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</si>
  <si>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</si>
  <si>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</si>
  <si>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</si>
  <si>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</si>
  <si>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</si>
  <si>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</si>
  <si>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</si>
  <si>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</si>
  <si>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</si>
  <si>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</si>
  <si>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</si>
  <si>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</si>
  <si>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</si>
  <si>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</si>
  <si>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</si>
  <si>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</si>
  <si>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</si>
  <si>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</si>
  <si>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</si>
  <si>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</si>
  <si>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</si>
  <si>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</si>
  <si>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</si>
  <si>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</si>
  <si>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</si>
  <si>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</si>
  <si>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</si>
  <si>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</si>
  <si>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</si>
  <si>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</si>
  <si>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</si>
  <si>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</si>
  <si>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</si>
  <si>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</si>
  <si>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</si>
  <si>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</si>
  <si>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</si>
  <si>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</si>
  <si>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</si>
  <si>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</si>
  <si>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</si>
  <si>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</si>
  <si>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</si>
  <si>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</si>
  <si>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</si>
  <si>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</si>
  <si>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</si>
  <si>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</si>
  <si>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</si>
  <si>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</si>
  <si>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</si>
  <si>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</si>
  <si>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</si>
  <si>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</si>
  <si>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</si>
  <si>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</si>
  <si>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</si>
  <si>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</si>
  <si>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</si>
  <si>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</si>
  <si>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</si>
  <si>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</si>
  <si>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</si>
  <si>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</si>
  <si>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</si>
  <si>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</si>
  <si>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</si>
  <si>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</si>
  <si>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</si>
  <si>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</si>
  <si>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</si>
  <si>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</si>
  <si>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</si>
  <si>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</si>
  <si>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</si>
  <si>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</si>
  <si>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</si>
  <si>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</si>
  <si>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</si>
  <si>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</si>
  <si>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</si>
  <si>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</si>
  <si>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</si>
  <si>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</si>
  <si>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</si>
  <si>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</si>
  <si>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</si>
  <si>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</si>
  <si>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</si>
  <si>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</si>
  <si>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</si>
  <si>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</si>
  <si>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</si>
  <si>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</si>
  <si>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</si>
  <si>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</si>
  <si>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</si>
  <si>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</si>
  <si>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</si>
  <si>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</si>
  <si>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</si>
  <si>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</si>
  <si>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</si>
  <si>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</si>
  <si>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</si>
  <si>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</si>
  <si>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</si>
  <si>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</si>
  <si>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</si>
  <si>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</si>
  <si>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</si>
  <si>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</si>
  <si>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</si>
  <si>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</si>
  <si>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</si>
  <si>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</si>
  <si>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</si>
  <si>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</si>
  <si>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</si>
  <si>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</si>
  <si>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</si>
  <si>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</si>
  <si>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</si>
  <si>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</si>
  <si>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</si>
  <si>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</si>
  <si>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</si>
  <si>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</si>
  <si>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</si>
  <si>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</si>
  <si>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</si>
  <si>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</si>
  <si>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</si>
  <si>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</si>
  <si>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</si>
  <si>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</si>
  <si>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</si>
  <si>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</si>
  <si>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</si>
  <si>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</si>
  <si>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</si>
  <si>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</si>
  <si>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</si>
  <si>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</si>
  <si>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</si>
  <si>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</si>
  <si>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</si>
  <si>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</si>
  <si>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</si>
  <si>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</si>
  <si>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</si>
  <si>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</si>
  <si>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</si>
  <si>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</si>
  <si>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</si>
  <si>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</si>
  <si>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</si>
  <si>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</si>
  <si>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</si>
  <si>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</si>
  <si>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</si>
  <si>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</si>
  <si>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</si>
  <si>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</si>
  <si>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</si>
  <si>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</si>
  <si>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</si>
  <si>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</si>
  <si>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</si>
  <si>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</si>
  <si>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</si>
  <si>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</si>
  <si>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</si>
  <si>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</si>
  <si>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</si>
  <si>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</si>
  <si>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</si>
  <si>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</si>
  <si>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</si>
  <si>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</si>
  <si>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</si>
  <si>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</si>
  <si>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</si>
  <si>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</si>
  <si>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</si>
  <si>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</si>
  <si>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</si>
  <si>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</si>
  <si>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</si>
  <si>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</si>
  <si>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</si>
  <si>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</si>
  <si>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</si>
  <si>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</si>
  <si>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</si>
  <si>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</si>
  <si>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</si>
  <si>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</si>
  <si>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</si>
  <si>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</si>
  <si>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</si>
  <si>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</si>
  <si>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</si>
  <si>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</si>
  <si>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</si>
  <si>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</si>
  <si>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</si>
  <si>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</si>
  <si>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</si>
  <si>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</si>
  <si>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</si>
  <si>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</si>
  <si>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</si>
  <si>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</si>
  <si>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</si>
  <si>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</si>
  <si>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</si>
  <si>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</si>
  <si>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</si>
  <si>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</si>
  <si>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</si>
  <si>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</si>
  <si>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</si>
  <si>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</si>
  <si>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</si>
  <si>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</si>
  <si>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</si>
  <si>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</si>
  <si>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</si>
  <si>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</si>
  <si>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</si>
  <si>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</si>
  <si>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</si>
  <si>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</si>
  <si>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</si>
  <si>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</si>
  <si>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</si>
  <si>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</si>
  <si>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</si>
  <si>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</si>
  <si>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</si>
  <si>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</si>
  <si>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</si>
  <si>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</si>
  <si>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</si>
  <si>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</si>
  <si>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</si>
  <si>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</si>
  <si>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</si>
  <si>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</si>
  <si>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</si>
  <si>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</si>
  <si>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</si>
  <si>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</si>
  <si>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</si>
  <si>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</si>
  <si>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</si>
  <si>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</si>
  <si>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</si>
  <si>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</si>
  <si>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</si>
  <si>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</si>
  <si>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</si>
  <si>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</si>
  <si>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</si>
  <si>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</si>
  <si>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</si>
  <si>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</si>
  <si>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</si>
  <si>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</si>
  <si>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</si>
  <si>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</si>
  <si>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</si>
  <si>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</si>
  <si>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</si>
  <si>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</si>
  <si>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</si>
  <si>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</si>
  <si>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</si>
  <si>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</si>
  <si>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</si>
  <si>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</si>
  <si>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</si>
  <si>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</si>
  <si>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</si>
  <si>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</si>
  <si>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</si>
  <si>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</si>
  <si>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</si>
  <si>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</si>
  <si>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</si>
  <si>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</si>
  <si>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</si>
  <si>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</si>
  <si>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</si>
  <si>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</si>
  <si>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</si>
  <si>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</si>
  <si>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</si>
  <si>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</si>
  <si>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</si>
  <si>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</si>
  <si>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</si>
  <si>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</si>
  <si>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</si>
  <si>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</si>
  <si>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</si>
  <si>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</si>
  <si>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</si>
  <si>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</si>
  <si>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</si>
  <si>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</si>
  <si>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</si>
  <si>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</si>
  <si>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</si>
  <si>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</si>
  <si>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</si>
  <si>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</si>
  <si>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</si>
  <si>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</si>
  <si>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</si>
  <si>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</si>
  <si>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</si>
  <si>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</si>
  <si>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</si>
  <si>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</si>
  <si>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</si>
  <si>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</si>
  <si>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</si>
  <si>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</si>
  <si>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</si>
  <si>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</si>
  <si>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</si>
  <si>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</si>
  <si>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</si>
  <si>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</si>
  <si>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</si>
  <si>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</si>
  <si>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</si>
  <si>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</si>
  <si>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</si>
  <si>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</si>
  <si>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</si>
  <si>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</si>
  <si>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</si>
  <si>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</si>
  <si>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</si>
  <si>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</si>
  <si>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</si>
  <si>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</si>
  <si>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</si>
  <si>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</si>
  <si>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</si>
  <si>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</si>
  <si>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</si>
  <si>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</si>
  <si>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</si>
  <si>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</si>
  <si>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</si>
  <si>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</si>
  <si>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</si>
  <si>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</si>
  <si>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</si>
  <si>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</si>
  <si>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</si>
  <si>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</si>
  <si>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</si>
  <si>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</si>
  <si>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</si>
  <si>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</si>
  <si>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</si>
  <si>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</si>
  <si>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</si>
  <si>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</si>
  <si>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</si>
  <si>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</si>
  <si>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</si>
  <si>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</si>
  <si>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</si>
  <si>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</si>
  <si>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</si>
  <si>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</si>
  <si>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</si>
  <si>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</si>
  <si>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</si>
  <si>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</si>
  <si>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</si>
  <si>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</si>
  <si>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</si>
  <si>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</si>
  <si>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</si>
  <si>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</si>
  <si>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</si>
  <si>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</si>
  <si>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</si>
  <si>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</si>
  <si>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</si>
  <si>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</si>
  <si>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</si>
  <si>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</si>
  <si>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</si>
  <si>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</si>
  <si>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</si>
  <si>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</si>
  <si>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</si>
  <si>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</si>
  <si>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</si>
  <si>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</si>
  <si>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</si>
  <si>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</si>
  <si>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</si>
  <si>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</si>
  <si>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</si>
  <si>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</si>
  <si>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</si>
  <si>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</si>
  <si>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</si>
  <si>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</si>
  <si>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</si>
  <si>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</si>
  <si>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</si>
  <si>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</si>
  <si>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</si>
  <si>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</si>
  <si>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</si>
  <si>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</si>
  <si>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</si>
  <si>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</si>
  <si>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</si>
  <si>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</si>
  <si>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</si>
  <si>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</si>
  <si>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</si>
  <si>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</si>
  <si>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</si>
  <si>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</si>
  <si>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</si>
  <si>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</si>
  <si>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</si>
  <si>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</si>
  <si>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</si>
  <si>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</si>
  <si>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</si>
  <si>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</si>
  <si>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</si>
  <si>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</si>
  <si>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</si>
  <si>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</si>
  <si>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</si>
  <si>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</si>
  <si>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</si>
  <si>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</si>
  <si>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</si>
  <si>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</si>
  <si>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</si>
  <si>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</si>
  <si>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</si>
  <si>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</si>
  <si>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</si>
  <si>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</si>
  <si>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</si>
  <si>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</si>
  <si>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</si>
  <si>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</si>
  <si>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</si>
  <si>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</si>
  <si>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</si>
  <si>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</si>
  <si>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</si>
  <si>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</si>
  <si>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</si>
  <si>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</si>
  <si>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</si>
  <si>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</si>
  <si>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</si>
  <si>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</si>
  <si>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</si>
  <si>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</si>
  <si>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</si>
  <si>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</si>
  <si>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</si>
  <si>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</si>
  <si>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</si>
  <si>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</si>
  <si>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</si>
  <si>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</si>
  <si>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</si>
  <si>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</si>
  <si>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</si>
  <si>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</si>
  <si>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</si>
  <si>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</si>
  <si>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</si>
  <si>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</si>
  <si>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</si>
  <si>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</si>
  <si>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</si>
  <si>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</si>
  <si>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</si>
  <si>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</si>
  <si>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</si>
  <si>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</si>
  <si>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</si>
  <si>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</si>
  <si>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</si>
  <si>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</si>
  <si>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</si>
  <si>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</si>
  <si>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</si>
  <si>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</si>
  <si>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</si>
  <si>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</si>
  <si>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</si>
  <si>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</si>
  <si>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</si>
  <si>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</si>
  <si>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</si>
  <si>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</si>
  <si>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</si>
  <si>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</si>
  <si>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</si>
  <si>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</si>
  <si>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</si>
  <si>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</si>
  <si>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</si>
  <si>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</si>
  <si>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</si>
  <si>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</si>
  <si>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</si>
  <si>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</si>
  <si>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</si>
  <si>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</si>
  <si>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</si>
  <si>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</si>
  <si>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</si>
  <si>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</si>
  <si>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</si>
  <si>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</si>
  <si>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</si>
  <si>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</si>
  <si>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</si>
  <si>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</si>
  <si>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</si>
  <si>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</si>
  <si>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</si>
  <si>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</si>
  <si>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</si>
  <si>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</si>
  <si>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</si>
  <si>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</si>
  <si>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</si>
  <si>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</si>
  <si>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</si>
  <si>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</si>
  <si>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</si>
  <si>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</si>
  <si>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</si>
  <si>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</si>
  <si>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</si>
  <si>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</si>
  <si>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</si>
  <si>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</si>
  <si>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</si>
  <si>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</si>
  <si>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</si>
  <si>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</si>
  <si>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</si>
  <si>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</si>
  <si>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</si>
  <si>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</si>
  <si>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</si>
  <si>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</si>
  <si>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</si>
  <si>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</si>
  <si>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</si>
  <si>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</si>
  <si>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</si>
  <si>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</si>
  <si>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</si>
  <si>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</si>
  <si>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</si>
  <si>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</si>
  <si>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</si>
  <si>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</si>
  <si>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</si>
  <si>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</si>
  <si>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</si>
  <si>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</si>
  <si>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</si>
  <si>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</si>
  <si>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</si>
  <si>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</si>
  <si>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</si>
  <si>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</si>
  <si>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</si>
  <si>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</si>
  <si>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</si>
  <si>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</si>
  <si>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</si>
  <si>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</si>
  <si>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</si>
  <si>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</si>
  <si>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</si>
  <si>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</si>
  <si>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</si>
  <si>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</si>
  <si>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</si>
  <si>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</si>
  <si>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</si>
  <si>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</si>
  <si>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</si>
  <si>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</si>
  <si>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</si>
  <si>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</si>
  <si>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</si>
  <si>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</si>
  <si>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</si>
  <si>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</si>
  <si>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</si>
  <si>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</si>
  <si>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</si>
  <si>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</si>
  <si>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</si>
  <si>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</si>
  <si>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</si>
  <si>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</si>
  <si>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</si>
  <si>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</si>
  <si>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</si>
  <si>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</si>
  <si>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</si>
  <si>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</si>
  <si>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</si>
  <si>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</si>
  <si>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</si>
  <si>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</si>
  <si>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</si>
  <si>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</si>
  <si>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</si>
  <si>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</si>
  <si>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</si>
  <si>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</si>
  <si>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</si>
  <si>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</si>
  <si>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</si>
  <si>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</si>
  <si>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</si>
  <si>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</si>
  <si>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</si>
  <si>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</si>
  <si>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</si>
  <si>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</si>
  <si>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</si>
  <si>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</si>
  <si>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</si>
  <si>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</si>
  <si>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</si>
  <si>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</si>
  <si>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</si>
  <si>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</si>
  <si>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</si>
  <si>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</si>
  <si>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</si>
  <si>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</si>
  <si>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</si>
  <si>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</si>
  <si>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</si>
  <si>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</si>
  <si>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</si>
  <si>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</si>
  <si>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</si>
  <si>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</si>
  <si>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</si>
  <si>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</si>
  <si>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</si>
  <si>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</si>
  <si>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</si>
  <si>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</si>
  <si>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</si>
  <si>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</si>
  <si>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</si>
  <si>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</si>
  <si>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</si>
  <si>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</si>
  <si>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</si>
  <si>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</si>
  <si>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</si>
  <si>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</si>
  <si>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</si>
  <si>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</si>
  <si>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</si>
  <si>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</si>
  <si>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</si>
  <si>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</si>
  <si>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</si>
  <si>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</si>
  <si>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</si>
  <si>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</si>
  <si>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</si>
  <si>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</si>
  <si>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</si>
  <si>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</si>
  <si>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</si>
  <si>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</si>
  <si>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</si>
  <si>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</si>
  <si>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</si>
  <si>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</si>
  <si>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</si>
  <si>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</si>
  <si>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</si>
  <si>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</si>
  <si>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</si>
  <si>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</si>
  <si>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</si>
  <si>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</si>
  <si>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</si>
  <si>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</si>
  <si>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</si>
  <si>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</si>
  <si>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</si>
  <si>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</si>
  <si>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</si>
  <si>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</si>
  <si>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</si>
  <si>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</si>
  <si>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</si>
  <si>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</si>
  <si>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</si>
  <si>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</si>
  <si>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</si>
  <si>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</si>
  <si>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</si>
  <si>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</si>
  <si>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</si>
  <si>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</si>
  <si>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</si>
  <si>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</si>
  <si>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</si>
  <si>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</si>
  <si>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</si>
  <si>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</si>
  <si>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</si>
  <si>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</si>
  <si>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</si>
  <si>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</si>
  <si>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</si>
  <si>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</si>
  <si>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</si>
  <si>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</si>
  <si>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</si>
  <si>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</si>
  <si>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</si>
  <si>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</si>
  <si>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</si>
  <si>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</si>
  <si>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</si>
  <si>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</si>
  <si>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</si>
  <si>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</si>
  <si>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</si>
  <si>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</si>
  <si>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</si>
  <si>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</si>
  <si>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</si>
  <si>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</si>
  <si>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</si>
  <si>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</si>
  <si>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</si>
  <si>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</si>
  <si>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</si>
  <si>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</si>
  <si>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</si>
  <si>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</si>
  <si>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</si>
  <si>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</si>
  <si>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</si>
  <si>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</si>
  <si>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</si>
  <si>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</si>
  <si>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</si>
  <si>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</si>
  <si>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</si>
  <si>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</si>
  <si>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</si>
  <si>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</si>
  <si>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</si>
  <si>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</si>
  <si>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</si>
  <si>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</si>
  <si>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</si>
  <si>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</si>
  <si>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</si>
  <si>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</si>
  <si>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</si>
  <si>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</si>
  <si>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</si>
  <si>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</si>
  <si>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</si>
  <si>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</si>
  <si>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</si>
  <si>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</si>
  <si>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</si>
  <si>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</si>
  <si>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</si>
  <si>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</si>
  <si>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</si>
  <si>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</si>
  <si>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</si>
  <si>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</si>
  <si>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</si>
  <si>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</si>
  <si>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</si>
  <si>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</si>
  <si>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</si>
  <si>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</si>
  <si>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</si>
  <si>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</si>
  <si>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</si>
  <si>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</si>
  <si>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</si>
  <si>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</si>
  <si>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</si>
  <si>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</si>
  <si>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</si>
  <si>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</si>
  <si>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</si>
  <si>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</si>
  <si>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</si>
  <si>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</si>
  <si>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</si>
  <si>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</si>
  <si>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</si>
  <si>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</si>
  <si>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</si>
  <si>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</si>
  <si>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</si>
  <si>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</si>
  <si>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</si>
  <si>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</si>
  <si>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</si>
  <si>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</si>
  <si>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</si>
  <si>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</si>
  <si>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</si>
  <si>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</si>
  <si>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</si>
  <si>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</si>
  <si>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</si>
  <si>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</si>
  <si>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</si>
  <si>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</si>
  <si>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</si>
  <si>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</si>
  <si>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</si>
  <si>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</si>
  <si>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</si>
  <si>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</si>
  <si>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</si>
  <si>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</si>
  <si>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</si>
  <si>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</si>
  <si>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</si>
  <si>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</si>
  <si>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</si>
  <si>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</si>
  <si>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</si>
  <si>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</si>
  <si>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</si>
  <si>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</si>
  <si>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</si>
  <si>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</si>
  <si>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</si>
  <si>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</si>
  <si>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</si>
  <si>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</si>
  <si>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</si>
  <si>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</si>
  <si>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</si>
  <si>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</si>
  <si>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</si>
  <si>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</si>
  <si>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</si>
  <si>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</si>
  <si>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</si>
  <si>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</si>
  <si>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</si>
  <si>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</si>
  <si>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</si>
  <si>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</si>
  <si>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</si>
  <si>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</si>
  <si>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</si>
  <si>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</si>
  <si>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</si>
  <si>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</si>
  <si>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</si>
  <si>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</si>
  <si>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</si>
  <si>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</si>
  <si>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</si>
  <si>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</si>
  <si>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</si>
  <si>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</si>
  <si>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</si>
  <si>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</si>
  <si>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</si>
  <si>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</si>
  <si>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</si>
  <si>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</si>
  <si>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</si>
  <si>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</si>
  <si>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</si>
  <si>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</si>
  <si>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</si>
  <si>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</si>
  <si>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</si>
  <si>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</si>
  <si>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</si>
  <si>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</si>
  <si>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</si>
  <si>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</si>
  <si>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</si>
  <si>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</si>
  <si>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</si>
  <si>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</si>
  <si>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</si>
  <si>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</si>
  <si>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</si>
  <si>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</si>
  <si>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</si>
  <si>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</si>
  <si>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</si>
  <si>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</si>
  <si>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</si>
  <si>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</si>
  <si>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</si>
  <si>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</si>
  <si>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</si>
  <si>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</si>
  <si>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</si>
  <si>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</si>
  <si>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</si>
  <si>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</si>
  <si>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</si>
  <si>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</si>
  <si>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</si>
  <si>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</si>
  <si>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</si>
  <si>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</si>
  <si>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</si>
  <si>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</si>
  <si>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</si>
  <si>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</si>
  <si>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</si>
  <si>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</si>
  <si>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</si>
  <si>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</si>
  <si>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</si>
  <si>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</si>
  <si>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</si>
  <si>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</si>
  <si>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</si>
  <si>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</si>
  <si>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</si>
  <si>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</si>
  <si>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</si>
  <si>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</si>
  <si>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</si>
  <si>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</si>
  <si>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</si>
  <si>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</si>
  <si>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</si>
  <si>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</si>
  <si>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</si>
  <si>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</si>
  <si>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</si>
  <si>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</si>
  <si>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</si>
  <si>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</si>
  <si>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</si>
  <si>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</si>
  <si>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</si>
  <si>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</si>
  <si>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</si>
  <si>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</si>
  <si>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</si>
  <si>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</si>
  <si>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</si>
  <si>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</si>
  <si>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</si>
  <si>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</si>
  <si>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</si>
  <si>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</si>
  <si>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</si>
  <si>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</si>
  <si>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</si>
  <si>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</si>
  <si>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</si>
  <si>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</si>
  <si>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</si>
  <si>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</si>
  <si>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</si>
  <si>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</si>
  <si>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</si>
  <si>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</si>
  <si>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</si>
  <si>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</si>
  <si>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</si>
  <si>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</si>
  <si>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</si>
  <si>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</si>
  <si>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</si>
  <si>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</si>
  <si>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</si>
  <si>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</si>
  <si>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</si>
  <si>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</si>
  <si>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</si>
  <si>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</si>
  <si>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</si>
  <si>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</si>
  <si>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</si>
  <si>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</si>
  <si>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</si>
  <si>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</si>
  <si>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</si>
  <si>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</si>
  <si>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</si>
  <si>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</si>
  <si>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</si>
  <si>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</si>
  <si>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</si>
  <si>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</si>
  <si>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</si>
  <si>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</si>
  <si>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</si>
  <si>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</si>
  <si>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</si>
  <si>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</si>
  <si>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</si>
  <si>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</si>
  <si>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</si>
  <si>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</si>
  <si>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</si>
  <si>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</si>
  <si>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</si>
  <si>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</si>
  <si>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</si>
  <si>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</si>
  <si>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</si>
  <si>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</si>
  <si>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</si>
  <si>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</si>
  <si>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</si>
  <si>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</si>
  <si>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</si>
  <si>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</si>
  <si>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</si>
  <si>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</si>
  <si>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</si>
  <si>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</si>
  <si>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</si>
  <si>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</si>
  <si>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</si>
  <si>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</si>
  <si>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</si>
  <si>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</si>
  <si>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</si>
  <si>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</si>
  <si>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</si>
  <si>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</si>
  <si>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</si>
  <si>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</si>
  <si>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</si>
  <si>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</si>
  <si>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</si>
  <si>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</si>
  <si>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</si>
  <si>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</si>
  <si>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</si>
  <si>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</si>
  <si>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</si>
  <si>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</si>
  <si>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</si>
  <si>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</si>
  <si>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</si>
  <si>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</si>
  <si>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</si>
  <si>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</si>
  <si>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</si>
  <si>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</si>
  <si>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</si>
  <si>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</si>
  <si>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</si>
  <si>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</si>
  <si>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</si>
  <si>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</si>
  <si>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</si>
  <si>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</si>
  <si>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</si>
  <si>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</si>
  <si>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</si>
  <si>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</si>
  <si>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</si>
  <si>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</si>
  <si>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</si>
  <si>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</si>
  <si>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</si>
  <si>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</si>
  <si>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</si>
  <si>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</si>
  <si>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</si>
  <si>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</si>
  <si>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</si>
  <si>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</si>
  <si>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</si>
  <si>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</si>
  <si>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</si>
  <si>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</si>
  <si>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</si>
  <si>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</si>
  <si>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</si>
  <si>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</si>
  <si>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</si>
  <si>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</si>
  <si>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</si>
  <si>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</si>
  <si>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</si>
  <si>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</si>
  <si>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</si>
  <si>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</si>
  <si>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</si>
  <si>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</si>
  <si>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</si>
  <si>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</si>
  <si>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</si>
  <si>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</si>
  <si>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</si>
  <si>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</si>
  <si>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</si>
  <si>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</si>
  <si>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</si>
  <si>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</si>
  <si>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</si>
  <si>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</si>
  <si>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</si>
  <si>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</si>
  <si>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</si>
  <si>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</si>
  <si>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</si>
  <si>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</si>
  <si>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</si>
  <si>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</si>
  <si>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</si>
  <si>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</si>
  <si>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</si>
  <si>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</si>
  <si>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</si>
  <si>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</si>
  <si>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</si>
  <si>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</si>
  <si>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</si>
  <si>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</si>
  <si>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</si>
  <si>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</si>
  <si>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</si>
  <si>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</si>
  <si>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</si>
  <si>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</si>
  <si>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</si>
  <si>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</si>
  <si>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</si>
  <si>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</si>
  <si>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</si>
  <si>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</si>
  <si>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</si>
  <si>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</si>
  <si>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</si>
  <si>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</si>
  <si>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</si>
  <si>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</si>
  <si>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</si>
  <si>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</si>
  <si>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</si>
  <si>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</si>
  <si>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</si>
  <si>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</si>
  <si>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</si>
  <si>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</si>
  <si>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</si>
  <si>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</si>
  <si>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</si>
  <si>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</si>
  <si>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</si>
  <si>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</si>
  <si>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</si>
  <si>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</si>
  <si>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</si>
  <si>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</si>
  <si>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</si>
  <si>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</si>
  <si>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</si>
  <si>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</si>
  <si>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</si>
  <si>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</si>
  <si>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</si>
  <si>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</si>
  <si>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</si>
  <si>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</si>
  <si>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</si>
  <si>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</si>
  <si>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</si>
  <si>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</si>
  <si>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</si>
  <si>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</si>
  <si>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</si>
  <si>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</si>
  <si>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</si>
  <si>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</si>
  <si>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</si>
  <si>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</si>
  <si>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</si>
  <si>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</si>
  <si>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</si>
  <si>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</si>
  <si>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</si>
  <si>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</si>
  <si>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</si>
  <si>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</si>
  <si>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</si>
  <si>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</si>
  <si>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</si>
  <si>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</si>
  <si>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</si>
  <si>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</si>
  <si>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</si>
  <si>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</si>
  <si>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</si>
  <si>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</si>
  <si>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</si>
  <si>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</si>
  <si>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</si>
  <si>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</si>
  <si>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</si>
  <si>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</si>
  <si>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</si>
  <si>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</si>
  <si>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</si>
  <si>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</si>
  <si>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</si>
  <si>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</si>
  <si>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</si>
  <si>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</si>
  <si>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</si>
  <si>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</si>
  <si>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</si>
  <si>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</si>
  <si>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</si>
  <si>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</si>
  <si>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</si>
  <si>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</si>
  <si>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</si>
  <si>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</si>
  <si>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</si>
  <si>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</si>
  <si>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</si>
  <si>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</si>
  <si>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</si>
  <si>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</si>
  <si>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</si>
  <si>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</si>
  <si>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</si>
  <si>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</si>
  <si>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</si>
  <si>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</si>
  <si>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</si>
  <si>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</si>
  <si>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</si>
  <si>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</si>
  <si>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</si>
  <si>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</si>
  <si>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</si>
  <si>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</si>
  <si>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</si>
  <si>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</si>
  <si>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</si>
  <si>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</si>
  <si>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</si>
  <si>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</si>
  <si>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</si>
  <si>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</si>
  <si>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</si>
  <si>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</si>
  <si>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</si>
  <si>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</si>
  <si>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</si>
  <si>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</si>
  <si>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</si>
  <si>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</si>
  <si>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</si>
  <si>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</si>
  <si>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</si>
  <si>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</si>
  <si>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</si>
  <si>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</si>
  <si>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</si>
  <si>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</si>
  <si>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</si>
  <si>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</si>
  <si>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</si>
  <si>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</si>
  <si>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</si>
  <si>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</si>
  <si>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</si>
  <si>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</si>
  <si>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</si>
  <si>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</si>
  <si>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</si>
  <si>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</si>
  <si>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</si>
  <si>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</si>
  <si>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</si>
  <si>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</si>
  <si>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</si>
  <si>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</si>
  <si>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</si>
  <si>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</si>
  <si>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</si>
  <si>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</si>
  <si>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</si>
  <si>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</si>
  <si>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</si>
  <si>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</si>
  <si>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</si>
  <si>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</si>
  <si>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</si>
  <si>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</si>
  <si>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</si>
  <si>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</si>
  <si>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</si>
  <si>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</si>
  <si>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</si>
  <si>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</si>
  <si>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</si>
  <si>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</si>
  <si>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</si>
  <si>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</si>
  <si>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</si>
  <si>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</si>
  <si>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</si>
  <si>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</si>
  <si>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</si>
  <si>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</si>
  <si>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</si>
  <si>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</si>
  <si>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</si>
  <si>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</si>
  <si>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</si>
  <si>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</si>
  <si>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</si>
  <si>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</si>
  <si>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</si>
  <si>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</si>
  <si>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</si>
  <si>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</si>
  <si>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</si>
  <si>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</si>
  <si>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</si>
  <si>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</si>
  <si>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</si>
  <si>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</si>
  <si>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</si>
  <si>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</si>
  <si>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</si>
  <si>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</si>
  <si>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</si>
  <si>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</si>
  <si>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</si>
  <si>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</si>
  <si>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</si>
  <si>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</si>
  <si>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</si>
  <si>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</si>
  <si>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</si>
  <si>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</si>
  <si>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</si>
  <si>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</si>
  <si>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</si>
  <si>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</si>
  <si>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</si>
  <si>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</si>
  <si>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</si>
  <si>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</si>
  <si>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</si>
  <si>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</si>
  <si>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</si>
  <si>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</si>
  <si>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</si>
  <si>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</si>
  <si>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</si>
  <si>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</si>
  <si>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</si>
  <si>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</si>
  <si>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</si>
  <si>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</si>
  <si>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</si>
  <si>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</si>
  <si>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</si>
  <si>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</si>
  <si>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</si>
  <si>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</si>
  <si>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</si>
  <si>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</si>
  <si>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</si>
  <si>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</si>
  <si>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</si>
  <si>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</si>
  <si>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</si>
  <si>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</si>
  <si>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</si>
  <si>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</si>
  <si>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</si>
  <si>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</si>
  <si>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</si>
  <si>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</si>
  <si>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</si>
  <si>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</si>
  <si>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</si>
  <si>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</si>
  <si>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</si>
  <si>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</si>
  <si>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</si>
  <si>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</si>
  <si>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</si>
  <si>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</si>
  <si>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</si>
  <si>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</si>
  <si>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</si>
  <si>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</si>
  <si>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</si>
  <si>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</si>
  <si>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</si>
  <si>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</si>
  <si>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</si>
  <si>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</si>
  <si>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</si>
  <si>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</si>
  <si>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</si>
  <si>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</si>
  <si>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</si>
  <si>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</si>
  <si>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</si>
  <si>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</si>
  <si>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</si>
  <si>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</si>
  <si>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</si>
  <si>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</si>
  <si>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</si>
  <si>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</si>
  <si>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</si>
  <si>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</si>
  <si>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</si>
  <si>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</si>
  <si>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</si>
  <si>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</si>
  <si>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</si>
  <si>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</si>
  <si>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</si>
  <si>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</si>
  <si>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</si>
  <si>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</si>
  <si>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</si>
  <si>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</si>
  <si>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</si>
  <si>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</si>
  <si>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</si>
  <si>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</si>
  <si>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</si>
  <si>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</si>
  <si>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</si>
  <si>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</si>
  <si>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</si>
  <si>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</si>
  <si>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</si>
  <si>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</si>
  <si>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</si>
  <si>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</si>
  <si>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</si>
  <si>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</si>
  <si>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</si>
  <si>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</si>
  <si>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</si>
  <si>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</si>
  <si>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</si>
  <si>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</si>
  <si>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</si>
  <si>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</si>
  <si>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</si>
  <si>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</si>
  <si>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</si>
  <si>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</si>
  <si>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</si>
  <si>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</si>
  <si>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</si>
  <si>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</si>
  <si>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</si>
  <si>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</si>
  <si>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</si>
  <si>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</si>
  <si>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</si>
  <si>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</si>
  <si>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</si>
  <si>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</si>
  <si>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</si>
  <si>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</si>
  <si>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</si>
  <si>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</si>
  <si>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</si>
  <si>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</si>
  <si>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</si>
  <si>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</si>
  <si>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</si>
  <si>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</si>
  <si>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</si>
  <si>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</si>
  <si>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</si>
  <si>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</si>
  <si>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</si>
  <si>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</si>
  <si>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</si>
  <si>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</si>
  <si>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</si>
  <si>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</si>
  <si>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</si>
  <si>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</si>
  <si>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</si>
  <si>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</si>
  <si>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</si>
  <si>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</si>
  <si>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</si>
  <si>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</si>
  <si>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</si>
  <si>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</si>
  <si>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</si>
  <si>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</si>
  <si>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</si>
  <si>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</si>
  <si>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</si>
  <si>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</si>
  <si>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</si>
  <si>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</si>
  <si>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</si>
  <si>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</si>
  <si>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</si>
  <si>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</si>
  <si>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</si>
  <si>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</si>
  <si>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</si>
  <si>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</si>
  <si>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</si>
  <si>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</si>
  <si>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</si>
  <si>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</si>
  <si>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</si>
  <si>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</si>
  <si>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</si>
  <si>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</si>
  <si>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</si>
  <si>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</si>
  <si>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</si>
  <si>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</si>
  <si>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</si>
  <si>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</si>
  <si>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</si>
  <si>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</si>
  <si>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</si>
  <si>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</si>
  <si>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</si>
  <si>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</si>
  <si>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</si>
  <si>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</si>
  <si>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</si>
  <si>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</si>
  <si>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</si>
  <si>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</si>
  <si>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</si>
  <si>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</si>
  <si>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</si>
  <si>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</si>
  <si>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</si>
  <si>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</si>
  <si>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</si>
  <si>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</si>
  <si>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</si>
  <si>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</si>
  <si>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</si>
  <si>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</si>
  <si>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</si>
  <si>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</si>
  <si>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</si>
  <si>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</si>
  <si>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</si>
  <si>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</si>
  <si>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</si>
  <si>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</si>
  <si>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</si>
  <si>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</si>
  <si>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</si>
  <si>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</si>
  <si>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</si>
  <si>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</si>
  <si>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</si>
  <si>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</si>
  <si>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</si>
  <si>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</si>
  <si>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</si>
  <si>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</si>
  <si>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</si>
  <si>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</si>
  <si>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</si>
  <si>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</si>
  <si>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</si>
  <si>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</si>
  <si>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</si>
  <si>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</si>
  <si>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</si>
  <si>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</si>
  <si>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</si>
  <si>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</si>
  <si>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</si>
  <si>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</si>
  <si>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</si>
  <si>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</si>
  <si>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</si>
  <si>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</si>
  <si>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</si>
  <si>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</si>
  <si>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</si>
  <si>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</si>
  <si>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</si>
  <si>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</si>
  <si>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</si>
  <si>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</si>
  <si>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</si>
  <si>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</si>
  <si>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</si>
  <si>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</si>
  <si>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</si>
  <si>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</si>
  <si>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</si>
  <si>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</si>
  <si>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</si>
  <si>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</si>
  <si>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</si>
  <si>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</si>
  <si>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</si>
  <si>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</si>
  <si>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</si>
  <si>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</si>
  <si>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</si>
  <si>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</si>
  <si>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</si>
  <si>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</si>
  <si>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</si>
  <si>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</si>
  <si>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</si>
  <si>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</si>
  <si>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</si>
  <si>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</si>
  <si>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</si>
  <si>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</si>
  <si>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</si>
  <si>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</si>
  <si>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</si>
  <si>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</si>
  <si>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</si>
  <si>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</si>
  <si>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</si>
  <si>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</si>
  <si>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</si>
  <si>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</si>
  <si>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</si>
  <si>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</si>
  <si>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</si>
  <si>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</si>
  <si>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</si>
  <si>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</si>
  <si>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</si>
  <si>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</si>
  <si>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</si>
  <si>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</si>
  <si>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</si>
  <si>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</si>
  <si>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</si>
  <si>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</si>
  <si>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</si>
  <si>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</si>
  <si>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</si>
  <si>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</si>
  <si>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</si>
  <si>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</si>
  <si>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</si>
  <si>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</si>
  <si>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</si>
  <si>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</si>
  <si>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</si>
  <si>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</si>
  <si>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</si>
  <si>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</si>
  <si>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</si>
  <si>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</si>
  <si>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</si>
  <si>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</si>
  <si>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</si>
  <si>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</si>
  <si>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</si>
  <si>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</si>
  <si>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</si>
  <si>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</si>
  <si>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</si>
  <si>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</si>
  <si>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</si>
  <si>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</si>
  <si>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</si>
  <si>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</si>
  <si>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</si>
  <si>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</si>
  <si>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</si>
  <si>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</si>
  <si>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</si>
  <si>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</si>
  <si>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</si>
  <si>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</si>
  <si>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</si>
  <si>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</si>
  <si>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</si>
  <si>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</si>
  <si>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</si>
  <si>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</si>
  <si>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</si>
  <si>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</si>
  <si>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</si>
  <si>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</si>
  <si>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</si>
  <si>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</si>
  <si>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</si>
  <si>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</si>
  <si>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</si>
  <si>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</si>
  <si>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</si>
  <si>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</si>
  <si>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</si>
  <si>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</si>
  <si>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</si>
  <si>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</si>
  <si>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</si>
  <si>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</si>
  <si>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</si>
  <si>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</si>
  <si>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</si>
  <si>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</si>
  <si>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</si>
  <si>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</si>
  <si>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</si>
  <si>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</si>
  <si>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</si>
  <si>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</si>
  <si>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</si>
  <si>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</si>
  <si>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</si>
  <si>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</si>
  <si>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</si>
  <si>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</si>
  <si>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</si>
  <si>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</si>
  <si>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</si>
  <si>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</si>
  <si>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</si>
  <si>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</si>
  <si>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</si>
  <si>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</si>
  <si>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</si>
  <si>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</si>
  <si>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</si>
  <si>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</si>
  <si>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</si>
  <si>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</si>
  <si>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</si>
  <si>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</si>
  <si>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</si>
  <si>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</si>
  <si>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</si>
  <si>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</si>
  <si>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</si>
  <si>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</si>
  <si>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</si>
  <si>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</si>
  <si>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</si>
  <si>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</si>
  <si>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</si>
  <si>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</si>
  <si>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</si>
  <si>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</si>
  <si>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</si>
  <si>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</si>
  <si>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</si>
  <si>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</si>
  <si>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</si>
  <si>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</si>
  <si>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</si>
  <si>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</si>
  <si>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</si>
  <si>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</si>
  <si>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</si>
  <si>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</si>
  <si>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</si>
  <si>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</si>
  <si>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</si>
  <si>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</si>
  <si>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</si>
  <si>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</si>
  <si>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</si>
  <si>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</si>
  <si>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</si>
  <si>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</si>
  <si>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</si>
  <si>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</si>
  <si>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</si>
  <si>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</si>
  <si>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</si>
  <si>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</si>
  <si>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</si>
  <si>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</si>
  <si>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</si>
  <si>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</si>
  <si>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</si>
  <si>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</si>
  <si>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</si>
  <si>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</si>
  <si>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</si>
  <si>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</si>
  <si>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</si>
  <si>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</si>
  <si>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</si>
  <si>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</si>
  <si>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</si>
  <si>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</si>
  <si>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</si>
  <si>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</si>
  <si>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</si>
  <si>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</si>
  <si>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</si>
  <si>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</si>
  <si>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</si>
  <si>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</si>
  <si>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</si>
  <si>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</si>
  <si>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</si>
  <si>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</si>
  <si>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</si>
  <si>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</si>
  <si>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</si>
  <si>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</si>
  <si>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</si>
  <si>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</si>
  <si>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</si>
  <si>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</si>
  <si>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</si>
  <si>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</si>
  <si>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</si>
  <si>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</si>
  <si>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</si>
  <si>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</si>
  <si>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</si>
  <si>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</si>
  <si>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</si>
  <si>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</si>
  <si>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</si>
  <si>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</si>
  <si>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</si>
  <si>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</si>
  <si>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</si>
  <si>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</si>
  <si>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</si>
  <si>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</si>
  <si>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</si>
  <si>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</si>
  <si>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</si>
  <si>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</si>
  <si>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</si>
  <si>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</si>
  <si>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</si>
  <si>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</si>
  <si>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</si>
  <si>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</si>
  <si>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</si>
  <si>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</si>
  <si>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</si>
  <si>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</si>
  <si>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</si>
  <si>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</si>
  <si>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</si>
  <si>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</si>
  <si>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</si>
  <si>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</si>
  <si>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</si>
  <si>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</si>
  <si>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</si>
  <si>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</si>
  <si>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</si>
  <si>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</si>
  <si>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</si>
  <si>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</si>
  <si>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</si>
  <si>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</si>
  <si>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</si>
  <si>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</si>
  <si>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</si>
  <si>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</si>
  <si>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</si>
  <si>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</si>
  <si>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</si>
  <si>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</si>
  <si>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</si>
  <si>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</si>
  <si>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</si>
  <si>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</si>
  <si>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</si>
  <si>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</si>
  <si>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</si>
  <si>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</si>
  <si>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</si>
  <si>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</si>
  <si>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</si>
  <si>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</si>
  <si>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</si>
  <si>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</si>
  <si>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</si>
  <si>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</si>
  <si>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</si>
  <si>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</si>
  <si>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</si>
  <si>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</si>
  <si>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</si>
  <si>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</si>
  <si>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</si>
  <si>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</si>
  <si>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</si>
  <si>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</si>
  <si>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</si>
  <si>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</si>
  <si>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</si>
  <si>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</si>
  <si>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</si>
  <si>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</si>
  <si>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</si>
  <si>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</si>
  <si>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</si>
  <si>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</si>
  <si>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</si>
  <si>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</si>
  <si>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</si>
  <si>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</si>
  <si>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</si>
  <si>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</si>
  <si>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</si>
  <si>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</si>
  <si>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</si>
  <si>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</si>
  <si>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</si>
  <si>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</si>
  <si>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</si>
  <si>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</si>
  <si>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</si>
  <si>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</si>
  <si>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</si>
  <si>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</si>
  <si>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</si>
  <si>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</si>
  <si>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</si>
  <si>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</si>
  <si>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</si>
  <si>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</si>
  <si>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</si>
  <si>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</si>
  <si>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</si>
  <si>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</si>
  <si>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</si>
  <si>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</si>
  <si>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</si>
  <si>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</si>
  <si>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</si>
  <si>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</si>
  <si>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</si>
  <si>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</si>
  <si>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</si>
  <si>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</si>
  <si>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</si>
  <si>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</si>
  <si>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</si>
  <si>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</si>
  <si>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</si>
  <si>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</si>
  <si>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</si>
  <si>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</si>
  <si>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</si>
  <si>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</si>
  <si>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</si>
  <si>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</si>
  <si>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</si>
  <si>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</si>
  <si>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</si>
  <si>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</si>
  <si>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</si>
  <si>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</si>
  <si>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</si>
  <si>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</si>
  <si>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</si>
  <si>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</si>
  <si>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</si>
  <si>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</si>
  <si>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</si>
  <si>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</si>
  <si>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</si>
  <si>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</si>
  <si>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</si>
  <si>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</si>
  <si>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</si>
  <si>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</si>
  <si>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</si>
  <si>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</si>
  <si>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</si>
  <si>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</si>
  <si>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</si>
  <si>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</si>
  <si>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</si>
  <si>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</si>
  <si>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</si>
  <si>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</si>
  <si>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</si>
  <si>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</si>
  <si>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</si>
  <si>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</si>
  <si>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</si>
  <si>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</si>
  <si>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</si>
  <si>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</si>
  <si>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</si>
  <si>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</si>
  <si>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</si>
  <si>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</si>
  <si>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</si>
  <si>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</si>
  <si>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</si>
  <si>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</si>
  <si>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</si>
  <si>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</si>
  <si>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</si>
  <si>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</si>
  <si>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</si>
  <si>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</si>
  <si>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</si>
  <si>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</si>
  <si>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</si>
  <si>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</si>
  <si>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</si>
  <si>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</si>
  <si>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</si>
  <si>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</si>
  <si>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</si>
  <si>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</si>
  <si>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</si>
  <si>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</si>
  <si>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</si>
  <si>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</si>
  <si>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</si>
  <si>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</si>
  <si>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</si>
  <si>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</si>
  <si>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</si>
  <si>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</si>
  <si>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</si>
  <si>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</si>
  <si>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</si>
  <si>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</si>
  <si>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</si>
  <si>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</si>
  <si>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</si>
  <si>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</si>
  <si>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</si>
  <si>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</si>
  <si>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</si>
  <si>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</si>
  <si>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</si>
  <si>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</si>
  <si>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</si>
  <si>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</si>
  <si>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</si>
  <si>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</si>
  <si>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</si>
  <si>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</si>
  <si>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</si>
  <si>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</si>
  <si>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</si>
  <si>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</si>
  <si>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</si>
  <si>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</si>
  <si>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</si>
  <si>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</si>
  <si>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</si>
  <si>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</si>
  <si>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</si>
  <si>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</si>
  <si>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</si>
  <si>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</si>
  <si>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</si>
  <si>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</si>
  <si>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</si>
  <si>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</si>
  <si>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</si>
  <si>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</si>
  <si>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</si>
  <si>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</si>
  <si>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</si>
  <si>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</si>
  <si>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</si>
  <si>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</si>
  <si>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</si>
  <si>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</si>
  <si>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</si>
  <si>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</si>
  <si>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</si>
  <si>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</si>
  <si>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</si>
  <si>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</si>
  <si>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</si>
  <si>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</si>
  <si>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</si>
  <si>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</si>
  <si>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</si>
  <si>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</si>
  <si>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</si>
  <si>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</si>
  <si>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</si>
  <si>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</si>
  <si>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</si>
  <si>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</si>
  <si>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</si>
  <si>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</si>
  <si>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</si>
  <si>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</si>
  <si>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</si>
  <si>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</si>
  <si>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</si>
  <si>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</si>
  <si>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</si>
  <si>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</si>
  <si>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</si>
  <si>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</si>
  <si>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</si>
  <si>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</si>
  <si>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</si>
  <si>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</si>
  <si>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</si>
  <si>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</si>
  <si>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</si>
  <si>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</si>
  <si>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</si>
  <si>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</si>
  <si>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</si>
  <si>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</si>
  <si>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</si>
  <si>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</si>
  <si>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</si>
  <si>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</si>
  <si>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</si>
  <si>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</si>
  <si>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</si>
  <si>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</si>
  <si>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</si>
  <si>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</si>
  <si>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</si>
  <si>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</si>
  <si>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</si>
  <si>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</si>
  <si>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</si>
  <si>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</si>
  <si>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</si>
  <si>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</si>
  <si>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</si>
  <si>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</si>
  <si>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</si>
  <si>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</si>
  <si>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</si>
  <si>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</si>
  <si>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</si>
  <si>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</si>
  <si>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</si>
  <si>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</si>
  <si>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</si>
  <si>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</si>
  <si>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</si>
  <si>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</si>
  <si>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</si>
  <si>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</si>
  <si>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</si>
  <si>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</si>
  <si>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</si>
  <si>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</si>
  <si>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</si>
  <si>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</si>
  <si>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</si>
  <si>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</si>
  <si>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</si>
  <si>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</si>
  <si>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</si>
  <si>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</si>
  <si>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</si>
  <si>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</si>
  <si>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</si>
  <si>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</si>
  <si>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</si>
  <si>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</si>
  <si>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</si>
  <si>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</si>
  <si>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</si>
  <si>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</si>
  <si>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</si>
  <si>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</si>
  <si>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</si>
  <si>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</si>
  <si>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</si>
  <si>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</si>
  <si>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</si>
  <si>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</si>
  <si>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</si>
  <si>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</si>
  <si>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</si>
  <si>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</si>
  <si>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</si>
  <si>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</si>
  <si>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</si>
  <si>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</si>
  <si>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</si>
  <si>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</si>
  <si>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</si>
  <si>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</si>
  <si>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</si>
  <si>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</si>
  <si>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</si>
  <si>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</si>
  <si>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</si>
  <si>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</si>
  <si>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</si>
  <si>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</si>
  <si>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</si>
  <si>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</si>
  <si>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</si>
  <si>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</si>
  <si>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</si>
  <si>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</si>
  <si>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</si>
  <si>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</si>
  <si>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</si>
  <si>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</si>
  <si>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</si>
  <si>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</si>
  <si>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</si>
  <si>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</si>
  <si>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</si>
  <si>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</si>
  <si>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</si>
  <si>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</si>
  <si>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</si>
  <si>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</si>
  <si>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</si>
  <si>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</si>
  <si>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</si>
  <si>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</si>
  <si>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</si>
  <si>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</si>
  <si>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</si>
  <si>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</si>
  <si>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</si>
  <si>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</si>
  <si>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</si>
  <si>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</si>
  <si>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</si>
  <si>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</si>
  <si>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</si>
  <si>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</si>
  <si>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</si>
  <si>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</si>
  <si>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</si>
  <si>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</si>
  <si>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</si>
  <si>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</si>
  <si>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</si>
  <si>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</si>
  <si>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</si>
  <si>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</si>
  <si>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</si>
  <si>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</si>
  <si>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</si>
  <si>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</si>
  <si>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</si>
  <si>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</si>
  <si>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</si>
  <si>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</si>
  <si>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</si>
  <si>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</si>
  <si>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</si>
  <si>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</si>
  <si>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</si>
  <si>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</si>
  <si>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</si>
  <si>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</si>
  <si>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</si>
  <si>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</si>
  <si>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</si>
  <si>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</si>
  <si>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</si>
  <si>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</si>
  <si>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</si>
  <si>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</si>
  <si>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</si>
  <si>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</si>
  <si>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</si>
  <si>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</si>
  <si>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</si>
  <si>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</si>
  <si>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</si>
  <si>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</si>
  <si>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</si>
  <si>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</si>
  <si>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</si>
  <si>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</si>
  <si>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</si>
  <si>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</si>
  <si>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</si>
  <si>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</si>
  <si>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</si>
  <si>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</si>
  <si>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</si>
  <si>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</si>
  <si>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</si>
  <si>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</si>
  <si>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</si>
  <si>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</si>
  <si>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</si>
  <si>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</si>
  <si>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</si>
  <si>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</si>
  <si>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</si>
  <si>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</si>
  <si>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</si>
  <si>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</si>
  <si>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</si>
  <si>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</si>
  <si>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</si>
  <si>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</si>
  <si>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</si>
  <si>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</si>
  <si>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</si>
  <si>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</si>
  <si>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</si>
  <si>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</si>
  <si>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</si>
  <si>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</si>
  <si>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</si>
  <si>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</si>
  <si>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</si>
  <si>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</si>
  <si>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</si>
  <si>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</si>
  <si>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</si>
  <si>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</si>
  <si>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</si>
  <si>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</si>
  <si>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</si>
  <si>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</si>
  <si>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</si>
  <si>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</si>
  <si>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</si>
  <si>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</si>
  <si>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</si>
  <si>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</si>
  <si>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</si>
  <si>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</si>
  <si>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</si>
  <si>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</si>
  <si>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</si>
  <si>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</si>
  <si>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</si>
  <si>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</si>
  <si>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</si>
  <si>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</si>
  <si>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</si>
  <si>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</si>
  <si>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</si>
  <si>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</si>
  <si>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</si>
  <si>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</si>
  <si>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</si>
  <si>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</si>
  <si>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</si>
  <si>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</si>
  <si>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</si>
  <si>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</si>
  <si>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</si>
  <si>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</si>
  <si>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</si>
  <si>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</si>
  <si>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</si>
  <si>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</si>
  <si>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</si>
  <si>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</si>
  <si>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</si>
  <si>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</si>
  <si>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</si>
  <si>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</si>
  <si>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</si>
  <si>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</si>
  <si>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</si>
  <si>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</si>
  <si>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</si>
  <si>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</si>
  <si>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</si>
  <si>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</si>
  <si>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</si>
  <si>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</si>
  <si>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</si>
  <si>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</si>
  <si>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</si>
  <si>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</si>
  <si>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</si>
  <si>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</si>
  <si>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</si>
  <si>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</si>
  <si>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</si>
  <si>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</si>
  <si>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</si>
  <si>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</si>
  <si>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</si>
  <si>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</si>
  <si>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</si>
  <si>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</si>
  <si>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</si>
  <si>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</si>
  <si>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</si>
  <si>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</si>
  <si>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</si>
  <si>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</si>
  <si>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</si>
  <si>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</si>
  <si>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</si>
  <si>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</si>
  <si>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</si>
  <si>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</si>
  <si>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</si>
  <si>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</si>
  <si>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</si>
  <si>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</si>
  <si>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</si>
  <si>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</si>
  <si>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</si>
  <si>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</si>
  <si>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</si>
  <si>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</si>
  <si>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</si>
  <si>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</si>
  <si>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</si>
  <si>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</si>
  <si>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</si>
  <si>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</si>
  <si>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</si>
  <si>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</si>
  <si>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</si>
  <si>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</si>
  <si>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</si>
  <si>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</si>
  <si>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</si>
  <si>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</si>
  <si>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</si>
  <si>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</si>
  <si>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</si>
  <si>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</si>
  <si>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</si>
  <si>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</si>
  <si>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</si>
  <si>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</si>
  <si>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</si>
  <si>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</si>
  <si>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</si>
  <si>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</si>
  <si>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</si>
  <si>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</si>
  <si>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</si>
  <si>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</si>
  <si>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</si>
  <si>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</si>
  <si>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</si>
  <si>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</si>
  <si>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</si>
  <si>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</si>
  <si>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</si>
  <si>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</si>
  <si>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</si>
  <si>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</si>
  <si>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</si>
  <si>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</si>
  <si>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</si>
  <si>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</si>
  <si>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</si>
  <si>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</si>
  <si>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</si>
  <si>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</si>
  <si>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</si>
  <si>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</si>
  <si>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</si>
  <si>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</si>
  <si>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</si>
  <si>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</si>
  <si>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</si>
  <si>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</si>
  <si>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</si>
  <si>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</si>
  <si>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</si>
  <si>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</si>
  <si>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</si>
  <si>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</si>
  <si>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</si>
  <si>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</si>
  <si>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</si>
  <si>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</si>
  <si>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</si>
  <si>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</si>
  <si>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</si>
  <si>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</si>
  <si>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</si>
  <si>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</si>
  <si>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</si>
  <si>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</si>
  <si>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</si>
  <si>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</si>
  <si>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</si>
  <si>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</si>
  <si>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</si>
  <si>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</si>
  <si>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</si>
  <si>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</si>
  <si>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</si>
  <si>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</si>
  <si>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</si>
  <si>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</si>
  <si>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</si>
  <si>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</si>
  <si>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</si>
  <si>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</si>
  <si>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</si>
  <si>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</si>
  <si>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</si>
  <si>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</si>
  <si>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</si>
  <si>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</si>
  <si>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</si>
  <si>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</si>
  <si>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</si>
  <si>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</si>
  <si>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</si>
  <si>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</si>
  <si>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</si>
  <si>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</si>
  <si>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</si>
  <si>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</si>
  <si>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</si>
  <si>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</si>
  <si>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</si>
  <si>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</si>
  <si>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</si>
  <si>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</si>
  <si>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</si>
  <si>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</si>
  <si>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</si>
  <si>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</si>
  <si>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</si>
  <si>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</si>
  <si>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</si>
  <si>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</si>
  <si>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</si>
  <si>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</si>
  <si>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</si>
  <si>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</si>
  <si>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</si>
  <si>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</si>
  <si>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</si>
  <si>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</si>
  <si>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</si>
  <si>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</si>
  <si>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</si>
  <si>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</si>
  <si>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</si>
  <si>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</si>
  <si>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</si>
  <si>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</si>
  <si>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</si>
  <si>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</si>
  <si>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</si>
  <si>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</si>
  <si>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</si>
  <si>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</si>
  <si>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</si>
  <si>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</si>
  <si>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</si>
  <si>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</si>
  <si>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</si>
  <si>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</si>
  <si>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</si>
  <si>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</si>
  <si>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</si>
  <si>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</si>
  <si>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</si>
  <si>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</si>
  <si>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</si>
  <si>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</si>
  <si>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</si>
  <si>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</si>
  <si>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</si>
  <si>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</si>
  <si>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</si>
  <si>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</si>
  <si>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</si>
  <si>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</si>
  <si>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</si>
  <si>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</si>
  <si>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</si>
  <si>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</si>
  <si>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</si>
  <si>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</si>
  <si>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</si>
  <si>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</si>
  <si>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</si>
  <si>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</si>
  <si>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</si>
  <si>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</si>
  <si>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</si>
  <si>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</si>
  <si>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</si>
  <si>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</si>
  <si>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</si>
  <si>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</si>
  <si>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</si>
  <si>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</si>
  <si>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</si>
  <si>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</si>
  <si>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</si>
  <si>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</si>
  <si>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</si>
  <si>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</si>
  <si>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</si>
  <si>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</si>
  <si>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</si>
  <si>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</si>
  <si>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</si>
  <si>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</si>
  <si>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</si>
  <si>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</si>
  <si>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</si>
  <si>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</si>
  <si>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</si>
  <si>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</si>
  <si>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</si>
  <si>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</si>
  <si>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</si>
  <si>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</si>
  <si>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</si>
  <si>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</si>
  <si>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</si>
  <si>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</si>
  <si>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</si>
  <si>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</si>
  <si>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</si>
  <si>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</si>
  <si>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</si>
  <si>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</si>
  <si>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</si>
  <si>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</si>
  <si>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</si>
  <si>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</si>
  <si>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</si>
  <si>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</si>
  <si>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</si>
  <si>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</si>
  <si>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</si>
  <si>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</si>
  <si>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</si>
  <si>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</si>
  <si>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</si>
  <si>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</si>
  <si>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</si>
  <si>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</si>
  <si>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</si>
  <si>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</si>
  <si>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</si>
  <si>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</si>
  <si>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</si>
  <si>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</si>
  <si>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</si>
  <si>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</si>
  <si>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</si>
  <si>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</si>
  <si>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</si>
  <si>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</si>
  <si>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</si>
  <si>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</si>
  <si>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</si>
  <si>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</si>
  <si>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</si>
  <si>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</si>
  <si>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</si>
  <si>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</si>
  <si>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</si>
  <si>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</si>
  <si>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</si>
  <si>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</si>
  <si>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</si>
  <si>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</si>
  <si>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</si>
  <si>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</si>
  <si>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</si>
  <si>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</si>
  <si>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</si>
  <si>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</si>
  <si>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</si>
  <si>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</si>
  <si>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</si>
  <si>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</si>
  <si>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</si>
  <si>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</si>
  <si>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</si>
  <si>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</si>
  <si>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</si>
  <si>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</si>
  <si>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</si>
  <si>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</si>
  <si>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</si>
  <si>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</si>
  <si>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</si>
  <si>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</si>
  <si>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</si>
  <si>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</si>
  <si>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</si>
  <si>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</si>
  <si>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</si>
  <si>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</si>
  <si>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</si>
  <si>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</si>
  <si>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</si>
  <si>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</si>
  <si>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</si>
  <si>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</si>
  <si>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</si>
  <si>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</si>
  <si>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</si>
  <si>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</si>
  <si>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</si>
  <si>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</si>
  <si>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</si>
  <si>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</si>
  <si>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</si>
  <si>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</si>
  <si>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</si>
  <si>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</si>
  <si>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</si>
  <si>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</si>
  <si>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</si>
  <si>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</si>
  <si>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</si>
  <si>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</si>
  <si>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</si>
  <si>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</si>
  <si>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</si>
  <si>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</si>
  <si>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</si>
  <si>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</si>
  <si>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</si>
  <si>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</si>
  <si>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</si>
  <si>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</si>
  <si>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</si>
  <si>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</si>
  <si>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</si>
  <si>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</si>
  <si>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</si>
  <si>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</si>
  <si>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</si>
  <si>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</si>
  <si>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</si>
  <si>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</si>
  <si>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</si>
  <si>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</si>
  <si>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</si>
  <si>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</si>
  <si>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</si>
  <si>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</si>
  <si>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</si>
  <si>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</si>
  <si>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</si>
  <si>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</si>
  <si>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</si>
  <si>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</si>
  <si>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</si>
  <si>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</si>
  <si>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</si>
  <si>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</si>
  <si>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</si>
  <si>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</si>
  <si>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</si>
  <si>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</si>
  <si>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</si>
  <si>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</si>
  <si>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</si>
  <si>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</si>
  <si>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</si>
  <si>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</si>
  <si>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</si>
  <si>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</si>
  <si>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</si>
  <si>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</si>
  <si>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</si>
  <si>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</si>
  <si>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</si>
  <si>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</si>
  <si>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</si>
  <si>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</si>
  <si>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</si>
  <si>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</si>
  <si>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</si>
  <si>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</si>
  <si>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</si>
  <si>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</si>
  <si>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</si>
  <si>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</si>
  <si>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</si>
  <si>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</si>
  <si>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</si>
  <si>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</si>
  <si>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</si>
  <si>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</si>
  <si>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</si>
  <si>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</si>
  <si>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</si>
  <si>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</si>
  <si>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</si>
  <si>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</si>
  <si>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</si>
  <si>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</si>
  <si>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</si>
  <si>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</si>
  <si>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</si>
  <si>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</si>
  <si>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</si>
  <si>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</si>
  <si>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</si>
  <si>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</si>
  <si>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</si>
  <si>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</si>
  <si>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</si>
  <si>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</si>
  <si>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</si>
  <si>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</si>
  <si>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</si>
  <si>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</si>
  <si>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</si>
  <si>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</si>
  <si>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</si>
  <si>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</si>
  <si>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</si>
  <si>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</si>
  <si>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</si>
  <si>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</si>
  <si>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</si>
  <si>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</si>
  <si>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</si>
  <si>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</si>
  <si>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</si>
  <si>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</si>
  <si>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</si>
  <si>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</si>
  <si>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</si>
  <si>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</si>
  <si>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</si>
  <si>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</si>
  <si>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</si>
  <si>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</si>
  <si>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</si>
  <si>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</si>
  <si>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</si>
  <si>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</si>
  <si>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</si>
  <si>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</si>
  <si>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</si>
  <si>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</si>
  <si>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</si>
  <si>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</si>
  <si>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</si>
  <si>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</si>
  <si>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</si>
  <si>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</si>
  <si>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</si>
  <si>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</si>
  <si>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</si>
  <si>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</si>
  <si>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</si>
  <si>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</si>
  <si>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</si>
  <si>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</si>
  <si>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</si>
  <si>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</si>
  <si>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</si>
  <si>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</si>
  <si>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</si>
  <si>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</si>
  <si>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</si>
  <si>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</si>
  <si>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</si>
  <si>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</si>
  <si>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</si>
  <si>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</si>
  <si>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</si>
  <si>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</si>
  <si>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</si>
  <si>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</si>
  <si>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</si>
  <si>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</si>
  <si>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</si>
  <si>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</si>
  <si>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</si>
  <si>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</si>
  <si>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</si>
  <si>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</si>
  <si>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</si>
  <si>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</si>
  <si>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</si>
  <si>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</si>
  <si>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</si>
  <si>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</si>
  <si>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</si>
  <si>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</si>
  <si>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</si>
  <si>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</si>
  <si>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</si>
  <si>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</si>
  <si>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</si>
  <si>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</si>
  <si>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</si>
  <si>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</si>
  <si>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</si>
  <si>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</si>
  <si>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</si>
  <si>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</si>
  <si>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</si>
  <si>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</si>
  <si>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</si>
  <si>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</si>
  <si>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</si>
  <si>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</si>
  <si>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</si>
  <si>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</si>
  <si>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</si>
  <si>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</si>
  <si>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</si>
  <si>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</si>
  <si>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</si>
  <si>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</si>
  <si>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</si>
  <si>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</si>
  <si>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</si>
  <si>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</si>
  <si>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</si>
  <si>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</si>
  <si>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</si>
  <si>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</si>
  <si>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</si>
  <si>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</si>
  <si>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</si>
  <si>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</si>
  <si>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</si>
  <si>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</si>
  <si>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</si>
  <si>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</si>
  <si>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</si>
  <si>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</si>
  <si>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</si>
  <si>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</si>
  <si>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</si>
  <si>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</si>
  <si>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</si>
  <si>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</si>
  <si>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</si>
  <si>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</si>
  <si>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</si>
  <si>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</si>
  <si>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</si>
  <si>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</si>
  <si>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</si>
  <si>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</si>
  <si>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</si>
  <si>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</si>
  <si>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</si>
  <si>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</si>
  <si>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</si>
  <si>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</si>
  <si>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</si>
  <si>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</si>
  <si>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</si>
  <si>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</si>
  <si>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</si>
  <si>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</si>
  <si>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</si>
  <si>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</si>
  <si>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</si>
  <si>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</si>
  <si>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</si>
  <si>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</si>
  <si>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</si>
  <si>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</si>
  <si>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</si>
  <si>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</si>
  <si>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</si>
  <si>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</si>
  <si>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</si>
  <si>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</si>
  <si>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</si>
  <si>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</si>
  <si>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</si>
  <si>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</si>
  <si>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</si>
  <si>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</si>
  <si>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</si>
  <si>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</si>
  <si>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</si>
  <si>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</si>
  <si>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</si>
  <si>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</si>
  <si>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</si>
  <si>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</si>
  <si>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</si>
  <si>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</si>
  <si>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</si>
  <si>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</si>
  <si>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</si>
  <si>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</si>
  <si>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</si>
  <si>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</si>
  <si>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</si>
  <si>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</si>
  <si>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</si>
  <si>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</si>
  <si>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</si>
  <si>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</si>
  <si>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</si>
  <si>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</si>
  <si>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</si>
  <si>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</si>
  <si>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</si>
  <si>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</si>
  <si>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</si>
  <si>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</si>
  <si>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</si>
  <si>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</si>
  <si>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</si>
  <si>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</si>
  <si>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</si>
  <si>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</si>
  <si>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</si>
  <si>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</si>
  <si>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</si>
  <si>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</si>
  <si>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</si>
  <si>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</si>
  <si>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</si>
  <si>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</si>
  <si>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</si>
  <si>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</si>
  <si>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</si>
  <si>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</si>
  <si>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</si>
  <si>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</si>
  <si>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</si>
  <si>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</si>
  <si>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</si>
  <si>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</si>
  <si>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</si>
  <si>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</si>
  <si>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</si>
  <si>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</si>
  <si>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</si>
  <si>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</si>
  <si>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</si>
  <si>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</si>
  <si>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</si>
  <si>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</si>
  <si>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</si>
  <si>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</si>
  <si>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</si>
  <si>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</si>
  <si>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</si>
  <si>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</si>
  <si>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</si>
  <si>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</si>
  <si>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</si>
  <si>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</si>
  <si>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</si>
  <si>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</si>
  <si>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</si>
  <si>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</si>
  <si>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</si>
  <si>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</si>
  <si>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</si>
  <si>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</si>
  <si>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</si>
  <si>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</si>
  <si>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</si>
  <si>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</si>
  <si>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</si>
  <si>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</si>
  <si>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</si>
  <si>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</si>
  <si>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</si>
  <si>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</si>
  <si>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</si>
  <si>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</si>
  <si>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</si>
  <si>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</si>
  <si>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</si>
  <si>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</si>
  <si>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</si>
  <si>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</si>
  <si>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</si>
  <si>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</si>
  <si>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</si>
  <si>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</si>
  <si>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</si>
  <si>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</si>
  <si>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</si>
  <si>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</si>
  <si>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</si>
  <si>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</si>
  <si>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</si>
  <si>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</si>
  <si>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</si>
  <si>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</si>
  <si>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</si>
  <si>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</si>
  <si>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</si>
  <si>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</si>
  <si>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</si>
  <si>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</si>
  <si>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</si>
  <si>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</si>
  <si>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</si>
  <si>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</si>
  <si>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</si>
  <si>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</si>
  <si>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</si>
  <si>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</si>
  <si>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</si>
  <si>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</si>
  <si>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</si>
  <si>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</si>
  <si>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</si>
  <si>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</si>
  <si>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</si>
  <si>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</si>
  <si>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</si>
  <si>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</si>
  <si>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</si>
  <si>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</si>
  <si>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</si>
  <si>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</si>
  <si>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</si>
  <si>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</si>
  <si>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</si>
  <si>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</si>
  <si>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</si>
  <si>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</si>
  <si>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</si>
  <si>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</si>
  <si>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</si>
  <si>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</si>
  <si>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</si>
  <si>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</si>
  <si>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</si>
  <si>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</si>
  <si>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</si>
  <si>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</si>
  <si>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</si>
  <si>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</si>
  <si>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</si>
  <si>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</si>
  <si>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</si>
  <si>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</si>
  <si>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</si>
  <si>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</si>
  <si>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</si>
  <si>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</si>
  <si>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</si>
  <si>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</si>
  <si>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</si>
  <si>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</si>
  <si>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</si>
  <si>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</si>
  <si>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</si>
  <si>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</si>
  <si>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</si>
  <si>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</si>
  <si>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</si>
  <si>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</si>
  <si>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</si>
  <si>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</si>
  <si>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</si>
  <si>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</si>
  <si>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</si>
  <si>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</si>
  <si>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</si>
  <si>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</si>
  <si>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</si>
  <si>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</si>
  <si>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</si>
  <si>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</si>
  <si>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</si>
  <si>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</si>
  <si>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</si>
  <si>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</si>
  <si>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</si>
  <si>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</si>
  <si>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</si>
  <si>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</si>
  <si>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</si>
  <si>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</si>
  <si>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</si>
  <si>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</si>
  <si>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</si>
  <si>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</si>
  <si>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</si>
  <si>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</si>
  <si>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</si>
  <si>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</si>
  <si>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</si>
  <si>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</si>
  <si>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</si>
  <si>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</si>
  <si>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</si>
  <si>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</si>
  <si>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</si>
  <si>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</si>
  <si>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</si>
  <si>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</si>
  <si>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</si>
  <si>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</si>
  <si>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</si>
  <si>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</si>
  <si>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</si>
  <si>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</si>
  <si>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</si>
  <si>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</si>
  <si>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</si>
  <si>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</si>
  <si>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</si>
  <si>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</si>
  <si>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</si>
  <si>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</si>
  <si>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</si>
  <si>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</si>
  <si>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</si>
  <si>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</si>
  <si>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</si>
  <si>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</si>
  <si>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</si>
  <si>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</si>
  <si>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</si>
  <si>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</si>
  <si>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</si>
  <si>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</si>
  <si>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</si>
  <si>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</si>
  <si>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</si>
  <si>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</si>
  <si>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</si>
  <si>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</si>
  <si>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</si>
  <si>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</si>
  <si>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</si>
  <si>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</si>
  <si>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</si>
  <si>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</si>
  <si>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</si>
  <si>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</si>
  <si>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</si>
  <si>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</si>
  <si>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</si>
  <si>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</si>
  <si>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</si>
  <si>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</si>
  <si>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</si>
  <si>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</si>
  <si>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</si>
  <si>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</si>
  <si>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</si>
  <si>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</si>
  <si>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</si>
  <si>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</si>
  <si>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</si>
  <si>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</si>
  <si>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</si>
  <si>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</si>
  <si>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</si>
  <si>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</si>
  <si>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</si>
  <si>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</si>
  <si>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</si>
  <si>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</si>
  <si>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</si>
  <si>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</si>
  <si>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</si>
  <si>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</si>
  <si>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</si>
  <si>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</si>
  <si>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</si>
  <si>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</si>
  <si>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</si>
  <si>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</si>
  <si>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</si>
  <si>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</si>
  <si>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</si>
  <si>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</si>
  <si>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</si>
  <si>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</si>
  <si>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</si>
  <si>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</si>
  <si>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</si>
  <si>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</si>
  <si>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</si>
  <si>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</si>
  <si>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</si>
  <si>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</si>
  <si>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</si>
  <si>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</si>
  <si>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</si>
  <si>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</si>
  <si>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</si>
  <si>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</si>
  <si>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</si>
  <si>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</si>
  <si>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</si>
  <si>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</si>
  <si>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</si>
  <si>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</si>
  <si>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</si>
  <si>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</si>
  <si>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</si>
  <si>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</si>
  <si>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</si>
  <si>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</si>
  <si>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</si>
  <si>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</si>
  <si>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</si>
  <si>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</si>
  <si>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</si>
  <si>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</si>
  <si>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</si>
  <si>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</si>
  <si>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</si>
  <si>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</si>
  <si>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</si>
  <si>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</si>
  <si>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</si>
  <si>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</si>
  <si>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</si>
  <si>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</si>
  <si>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</si>
  <si>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</si>
  <si>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</si>
  <si>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</si>
  <si>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</si>
  <si>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</si>
  <si>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</si>
  <si>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</si>
  <si>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</si>
  <si>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</si>
  <si>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</si>
  <si>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</si>
  <si>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</si>
  <si>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</si>
  <si>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</si>
  <si>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</si>
  <si>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</si>
  <si>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</si>
  <si>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</si>
  <si>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</si>
  <si>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</si>
  <si>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</si>
  <si>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</si>
  <si>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</si>
  <si>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</si>
  <si>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</si>
  <si>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</si>
  <si>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</si>
  <si>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</si>
  <si>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</si>
  <si>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</si>
  <si>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</si>
  <si>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</si>
  <si>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</si>
  <si>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</si>
  <si>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</si>
  <si>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</si>
  <si>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</si>
  <si>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</si>
  <si>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</si>
  <si>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</si>
  <si>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</si>
  <si>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</si>
  <si>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</si>
  <si>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</si>
  <si>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</si>
  <si>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</si>
  <si>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</si>
  <si>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</si>
  <si>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</si>
  <si>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</si>
  <si>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</si>
  <si>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</si>
  <si>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</si>
  <si>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</si>
  <si>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</si>
  <si>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</si>
  <si>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</si>
  <si>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</si>
  <si>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</si>
  <si>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</si>
  <si>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</si>
  <si>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</si>
  <si>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</si>
  <si>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</si>
  <si>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</si>
  <si>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</si>
  <si>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</si>
  <si>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</si>
  <si>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</si>
  <si>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</si>
  <si>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</si>
  <si>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</si>
  <si>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</si>
  <si>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</si>
  <si>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</si>
  <si>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</si>
  <si>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</si>
  <si>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</si>
  <si>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</si>
  <si>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</si>
  <si>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</si>
  <si>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</si>
  <si>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</si>
  <si>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</si>
  <si>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</si>
  <si>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</si>
  <si>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</si>
  <si>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</si>
  <si>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</si>
  <si>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</si>
  <si>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</si>
  <si>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</si>
  <si>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</si>
  <si>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</si>
  <si>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</si>
  <si>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</si>
  <si>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</si>
  <si>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</si>
  <si>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</si>
  <si>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</si>
  <si>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</si>
  <si>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</si>
  <si>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</si>
  <si>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</si>
  <si>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</si>
  <si>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</si>
  <si>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</si>
  <si>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</si>
  <si>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</si>
  <si>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</si>
  <si>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</si>
  <si>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</si>
  <si>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</si>
  <si>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</si>
  <si>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</si>
  <si>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</si>
  <si>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</si>
  <si>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</si>
  <si>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</si>
  <si>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</si>
  <si>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</si>
  <si>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</si>
  <si>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</si>
  <si>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</si>
  <si>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</si>
  <si>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</si>
  <si>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</si>
  <si>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</si>
  <si>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</si>
  <si>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</si>
  <si>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</si>
  <si>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</si>
  <si>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</si>
  <si>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</si>
  <si>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</si>
  <si>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</si>
  <si>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</si>
  <si>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</si>
  <si>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</si>
  <si>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</si>
  <si>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</si>
  <si>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</si>
  <si>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</si>
  <si>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</si>
  <si>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</si>
  <si>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</si>
  <si>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</si>
  <si>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</si>
  <si>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</si>
  <si>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</si>
  <si>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</si>
  <si>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</si>
  <si>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</si>
  <si>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</si>
  <si>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</si>
  <si>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</si>
  <si>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</si>
  <si>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</si>
  <si>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</si>
  <si>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</si>
  <si>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</si>
  <si>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</si>
  <si>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</si>
  <si>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</si>
  <si>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</si>
  <si>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</si>
  <si>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</si>
  <si>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</si>
  <si>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</si>
  <si>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</si>
  <si>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</si>
  <si>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</si>
  <si>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</si>
  <si>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</si>
  <si>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</si>
  <si>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</si>
  <si>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</si>
  <si>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</si>
  <si>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</si>
  <si>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</si>
  <si>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</si>
  <si>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</si>
  <si>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</si>
  <si>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</si>
  <si>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</si>
  <si>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</si>
  <si>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</si>
  <si>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</si>
  <si>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</si>
  <si>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</si>
  <si>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</si>
  <si>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</si>
  <si>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</si>
  <si>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</si>
  <si>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</si>
  <si>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</si>
  <si>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</si>
  <si>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</si>
  <si>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</si>
  <si>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</si>
  <si>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</si>
  <si>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</si>
  <si>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</si>
  <si>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</si>
  <si>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</si>
  <si>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</si>
  <si>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</si>
  <si>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</si>
  <si>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</si>
  <si>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</si>
  <si>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</si>
  <si>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</si>
  <si>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</si>
  <si>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</si>
  <si>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</si>
  <si>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</si>
  <si>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</si>
  <si>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</si>
  <si>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</si>
  <si>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</si>
  <si>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</si>
  <si>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</si>
  <si>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</si>
  <si>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</si>
  <si>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</si>
  <si>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</si>
  <si>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</si>
  <si>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</si>
  <si>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</si>
  <si>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</si>
  <si>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</si>
  <si>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</si>
  <si>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</si>
  <si>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</si>
  <si>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</si>
  <si>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</si>
  <si>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</si>
  <si>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</si>
  <si>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</si>
  <si>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</si>
  <si>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</si>
  <si>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</si>
  <si>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</si>
  <si>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</si>
  <si>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</si>
  <si>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</si>
  <si>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</si>
  <si>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</si>
  <si>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</si>
  <si>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</si>
  <si>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</si>
  <si>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</si>
  <si>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</si>
  <si>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</si>
  <si>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</si>
  <si>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</si>
  <si>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</si>
  <si>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</si>
  <si>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</si>
  <si>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</si>
  <si>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</si>
  <si>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</si>
  <si>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</si>
  <si>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</si>
  <si>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</si>
  <si>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</si>
  <si>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</si>
  <si>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</si>
  <si>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</si>
  <si>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</si>
  <si>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</si>
  <si>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</si>
  <si>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</si>
  <si>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</si>
  <si>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</si>
  <si>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</si>
  <si>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</si>
  <si>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</si>
  <si>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</si>
  <si>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</si>
  <si>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</si>
  <si>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</si>
  <si>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</si>
  <si>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</si>
  <si>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</si>
  <si>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</si>
  <si>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</si>
  <si>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</si>
  <si>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</si>
  <si>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</si>
  <si>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</si>
  <si>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</si>
  <si>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</si>
  <si>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</si>
  <si>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</si>
  <si>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</si>
  <si>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</si>
  <si>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</si>
  <si>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</si>
  <si>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</si>
  <si>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</si>
  <si>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</si>
  <si>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</si>
  <si>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</si>
  <si>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</si>
  <si>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</si>
  <si>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</si>
  <si>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</si>
  <si>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</si>
  <si>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</si>
  <si>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</si>
  <si>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</si>
  <si>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</si>
  <si>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</si>
  <si>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</si>
  <si>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</si>
  <si>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</si>
  <si>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</si>
  <si>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</si>
  <si>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</si>
  <si>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</si>
  <si>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</si>
  <si>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</si>
  <si>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</si>
  <si>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</si>
  <si>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</si>
  <si>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</si>
  <si>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</si>
  <si>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</si>
  <si>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</si>
  <si>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</si>
  <si>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</si>
  <si>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</si>
  <si>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</si>
  <si>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</si>
  <si>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</si>
  <si>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</si>
  <si>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</si>
  <si>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</si>
  <si>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</si>
  <si>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</si>
  <si>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</si>
  <si>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</si>
  <si>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</si>
  <si>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</si>
  <si>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</si>
  <si>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</si>
  <si>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</si>
  <si>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</si>
  <si>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</si>
  <si>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</si>
  <si>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</si>
  <si>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</si>
  <si>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</si>
  <si>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</si>
  <si>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</si>
  <si>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</si>
  <si>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</si>
  <si>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</si>
  <si>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</si>
  <si>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</si>
  <si>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</si>
  <si>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</si>
  <si>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</si>
  <si>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</si>
  <si>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</si>
  <si>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</si>
  <si>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</si>
  <si>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</si>
  <si>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</si>
  <si>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</si>
  <si>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</si>
  <si>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</si>
  <si>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</si>
  <si>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</si>
  <si>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</si>
  <si>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</si>
  <si>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</si>
  <si>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</si>
  <si>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</si>
  <si>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</si>
  <si>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</si>
  <si>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</si>
  <si>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</si>
  <si>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</si>
  <si>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</si>
  <si>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</si>
  <si>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</si>
  <si>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</si>
  <si>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</si>
  <si>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</si>
  <si>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</si>
  <si>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</si>
  <si>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</si>
  <si>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</si>
  <si>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</si>
  <si>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</si>
  <si>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</si>
  <si>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</si>
  <si>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</si>
  <si>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</si>
  <si>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</si>
  <si>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</si>
  <si>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</si>
  <si>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</si>
  <si>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</si>
  <si>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</si>
  <si>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</si>
  <si>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</si>
  <si>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</si>
  <si>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</si>
  <si>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</si>
  <si>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</si>
  <si>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</si>
  <si>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</si>
  <si>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</si>
  <si>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</si>
  <si>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</si>
  <si>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</si>
  <si>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</si>
  <si>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</si>
  <si>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</si>
  <si>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</si>
  <si>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</si>
  <si>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</si>
  <si>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</si>
  <si>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</si>
  <si>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</si>
  <si>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</si>
  <si>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</si>
  <si>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</si>
  <si>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</si>
  <si>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</si>
  <si>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</si>
  <si>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</si>
  <si>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</si>
  <si>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</si>
  <si>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</si>
  <si>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</si>
  <si>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</si>
  <si>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</si>
  <si>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</si>
  <si>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</si>
  <si>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</si>
  <si>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</si>
  <si>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</si>
  <si>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</si>
  <si>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</si>
  <si>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</si>
  <si>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</si>
  <si>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</si>
  <si>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</si>
  <si>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</si>
  <si>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</si>
  <si>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</si>
  <si>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</si>
  <si>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</si>
  <si>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</si>
  <si>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</si>
  <si>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</si>
  <si>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</si>
  <si>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</si>
  <si>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</si>
  <si>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</si>
  <si>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</si>
  <si>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</si>
  <si>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</si>
  <si>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</si>
  <si>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</si>
  <si>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</si>
  <si>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</si>
  <si>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</si>
  <si>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</si>
  <si>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</si>
  <si>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</si>
  <si>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</si>
  <si>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</si>
  <si>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</si>
  <si>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</si>
  <si>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</si>
  <si>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</si>
  <si>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</si>
  <si>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</si>
  <si>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</si>
  <si>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</si>
  <si>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</si>
  <si>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</si>
  <si>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</si>
  <si>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</si>
  <si>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</si>
  <si>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</si>
  <si>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</si>
  <si>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</si>
  <si>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</si>
  <si>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</si>
  <si>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</si>
  <si>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</si>
  <si>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</si>
  <si>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</si>
  <si>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</si>
  <si>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</si>
  <si>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</si>
  <si>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</si>
  <si>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</si>
  <si>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</si>
  <si>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</si>
  <si>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</si>
  <si>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</si>
  <si>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</si>
  <si>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</si>
  <si>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</si>
  <si>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</si>
  <si>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</si>
  <si>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</si>
  <si>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</si>
  <si>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</si>
  <si>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</si>
  <si>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</si>
  <si>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</si>
  <si>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</si>
  <si>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</si>
  <si>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</si>
  <si>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</si>
  <si>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</si>
  <si>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</si>
  <si>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</si>
  <si>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</si>
  <si>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</si>
  <si>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</si>
  <si>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</si>
  <si>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</si>
  <si>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</si>
  <si>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</si>
  <si>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</si>
  <si>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</si>
  <si>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</si>
  <si>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</si>
  <si>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</si>
  <si>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</si>
  <si>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</si>
  <si>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</si>
  <si>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</si>
  <si>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</si>
  <si>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</si>
  <si>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</si>
  <si>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</si>
  <si>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</si>
  <si>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</si>
  <si>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</si>
  <si>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</si>
  <si>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</si>
  <si>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</si>
  <si>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</si>
  <si>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</si>
  <si>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</si>
  <si>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</si>
  <si>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</si>
  <si>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</si>
  <si>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</si>
  <si>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</si>
  <si>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</si>
  <si>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</si>
  <si>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</si>
  <si>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</si>
  <si>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</si>
  <si>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</si>
  <si>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</si>
  <si>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</si>
  <si>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</si>
  <si>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</si>
  <si>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</si>
  <si>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</si>
  <si>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</si>
  <si>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</si>
  <si>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</si>
  <si>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</si>
  <si>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</si>
  <si>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</si>
  <si>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</si>
  <si>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</si>
  <si>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</si>
  <si>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</si>
  <si>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</si>
  <si>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</si>
  <si>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</si>
  <si>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</si>
  <si>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</si>
  <si>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</si>
  <si>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</si>
  <si>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</si>
  <si>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</si>
  <si>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</si>
  <si>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</si>
  <si>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</si>
  <si>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</si>
  <si>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</si>
  <si>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</si>
  <si>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</si>
  <si>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</si>
  <si>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</si>
  <si>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</si>
  <si>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</si>
  <si>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</si>
  <si>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</si>
  <si>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</si>
  <si>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</si>
  <si>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</si>
  <si>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</si>
  <si>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</si>
  <si>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</si>
  <si>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</si>
  <si>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</si>
  <si>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</si>
  <si>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</si>
  <si>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</si>
  <si>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</si>
  <si>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</si>
  <si>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</si>
  <si>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</si>
  <si>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</si>
  <si>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</si>
  <si>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</si>
  <si>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</si>
  <si>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</si>
  <si>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</si>
  <si>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</si>
  <si>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</si>
  <si>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</si>
  <si>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</si>
  <si>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</si>
  <si>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</si>
  <si>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</si>
  <si>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</si>
  <si>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</si>
  <si>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</si>
  <si>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</si>
  <si>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</si>
  <si>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</si>
  <si>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</si>
  <si>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</si>
  <si>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</si>
  <si>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</si>
  <si>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</si>
  <si>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</si>
  <si>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</si>
  <si>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</si>
  <si>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</si>
  <si>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</si>
  <si>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</si>
  <si>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</si>
  <si>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</si>
  <si>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</si>
  <si>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</si>
  <si>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</si>
  <si>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</si>
  <si>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</si>
  <si>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</si>
  <si>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</si>
  <si>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</si>
  <si>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</si>
  <si>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</si>
  <si>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</si>
  <si>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</si>
  <si>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</si>
  <si>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</si>
  <si>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</si>
  <si>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</si>
  <si>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</si>
  <si>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</si>
  <si>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</si>
  <si>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</si>
  <si>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</si>
  <si>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</si>
  <si>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</si>
  <si>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</si>
  <si>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</si>
  <si>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</si>
  <si>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</si>
  <si>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</si>
  <si>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</si>
  <si>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</si>
  <si>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</si>
  <si>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</si>
  <si>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</si>
  <si>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</si>
  <si>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</si>
  <si>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</si>
  <si>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</si>
  <si>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</si>
  <si>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</si>
  <si>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</si>
  <si>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</si>
  <si>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</si>
  <si>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</si>
  <si>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</si>
  <si>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</si>
  <si>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</si>
  <si>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</si>
  <si>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</si>
  <si>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</si>
  <si>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</si>
  <si>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</si>
  <si>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</si>
  <si>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</si>
  <si>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</si>
  <si>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</si>
  <si>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</si>
  <si>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</si>
  <si>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</si>
  <si>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</si>
  <si>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</si>
  <si>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</si>
  <si>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</si>
  <si>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</si>
  <si>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</si>
  <si>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</si>
  <si>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</si>
  <si>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</si>
  <si>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</si>
  <si>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</si>
  <si>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</si>
  <si>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</si>
  <si>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</si>
  <si>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</si>
  <si>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</si>
  <si>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</si>
  <si>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</si>
  <si>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</si>
  <si>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</si>
  <si>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</si>
  <si>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</si>
  <si>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</si>
  <si>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</si>
  <si>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</si>
  <si>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</si>
  <si>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</si>
  <si>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</si>
  <si>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</si>
  <si>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</si>
  <si>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</si>
  <si>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</si>
  <si>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</si>
  <si>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</si>
  <si>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</si>
  <si>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</si>
  <si>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</si>
  <si>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</si>
  <si>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</si>
  <si>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</si>
  <si>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</si>
  <si>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</si>
  <si>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</si>
  <si>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</si>
  <si>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</si>
  <si>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</si>
  <si>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</si>
  <si>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</si>
  <si>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</si>
  <si>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</si>
  <si>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</si>
  <si>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</si>
  <si>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</si>
  <si>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</si>
  <si>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</si>
  <si>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</si>
  <si>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</si>
  <si>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</si>
  <si>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</si>
  <si>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</si>
  <si>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</si>
  <si>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</si>
  <si>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</si>
  <si>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</si>
  <si>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</si>
  <si>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</si>
  <si>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</si>
  <si>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</si>
  <si>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</si>
  <si>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</si>
  <si>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</si>
  <si>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</si>
  <si>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</si>
  <si>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</si>
  <si>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</si>
  <si>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</si>
  <si>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</si>
  <si>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</si>
  <si>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</si>
  <si>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</si>
  <si>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</si>
  <si>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</si>
  <si>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</si>
  <si>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</si>
  <si>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</si>
  <si>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</si>
  <si>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</si>
  <si>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</si>
  <si>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</si>
  <si>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</si>
  <si>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</si>
  <si>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</si>
  <si>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</si>
  <si>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</si>
  <si>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</si>
  <si>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</si>
  <si>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</si>
  <si>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</si>
  <si>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</si>
  <si>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</si>
  <si>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</si>
  <si>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</si>
  <si>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</si>
  <si>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</si>
  <si>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</si>
  <si>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</si>
  <si>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</si>
  <si>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</si>
  <si>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</si>
  <si>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</si>
  <si>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</si>
  <si>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</si>
  <si>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</si>
  <si>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</si>
  <si>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</si>
  <si>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</si>
  <si>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</si>
  <si>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</si>
  <si>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</si>
  <si>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</si>
  <si>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</si>
  <si>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</si>
  <si>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</si>
  <si>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</si>
  <si>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</si>
  <si>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</si>
  <si>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</si>
  <si>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</si>
  <si>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</si>
  <si>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</si>
  <si>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</si>
  <si>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</si>
  <si>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</si>
  <si>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</si>
  <si>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</si>
  <si>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</si>
  <si>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</si>
  <si>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</si>
  <si>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</si>
  <si>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</si>
  <si>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</si>
  <si>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</si>
  <si>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</si>
  <si>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</si>
  <si>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</si>
  <si>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</si>
  <si>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</si>
  <si>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</si>
  <si>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</si>
  <si>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</si>
  <si>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</si>
  <si>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</si>
  <si>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</si>
  <si>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</si>
  <si>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</si>
  <si>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</si>
  <si>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</si>
  <si>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</si>
  <si>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</si>
  <si>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</si>
  <si>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</si>
  <si>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</si>
  <si>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</si>
  <si>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</si>
  <si>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</si>
  <si>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</si>
  <si>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</si>
  <si>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</si>
  <si>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</si>
  <si>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</si>
  <si>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</si>
  <si>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</si>
  <si>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</si>
  <si>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</si>
  <si>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</si>
  <si>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</si>
  <si>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</si>
  <si>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</si>
  <si>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</si>
  <si>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</si>
  <si>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</si>
  <si>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</si>
  <si>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</si>
  <si>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</si>
  <si>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</si>
  <si>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</si>
  <si>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</si>
  <si>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</si>
  <si>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</si>
  <si>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</si>
  <si>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</si>
  <si>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</si>
  <si>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</si>
  <si>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</si>
  <si>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</si>
  <si>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</si>
  <si>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</si>
  <si>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</si>
  <si>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</si>
  <si>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</si>
  <si>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</si>
  <si>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</si>
  <si>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</si>
  <si>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</si>
  <si>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</si>
  <si>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</si>
  <si>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</si>
  <si>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</si>
  <si>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</si>
  <si>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</si>
  <si>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</si>
  <si>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</si>
  <si>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</si>
  <si>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</si>
  <si>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</si>
  <si>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</si>
  <si>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</si>
  <si>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</si>
  <si>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</si>
  <si>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</si>
  <si>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</si>
  <si>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</si>
  <si>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</si>
  <si>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</si>
  <si>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</si>
  <si>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</si>
  <si>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</si>
  <si>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</si>
  <si>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</si>
  <si>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</si>
  <si>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</si>
  <si>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</si>
  <si>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</si>
  <si>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</si>
  <si>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</si>
  <si>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</si>
  <si>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</si>
  <si>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</si>
  <si>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</si>
  <si>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</si>
  <si>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</si>
  <si>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</si>
  <si>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</si>
  <si>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</si>
  <si>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</si>
  <si>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</si>
  <si>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</si>
  <si>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</si>
  <si>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</si>
  <si>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</si>
  <si>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</si>
  <si>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</si>
  <si>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</si>
  <si>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</si>
  <si>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</si>
  <si>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</si>
  <si>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</si>
  <si>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</si>
  <si>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</si>
  <si>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</si>
  <si>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</si>
  <si>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</si>
  <si>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</si>
  <si>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</si>
  <si>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</si>
  <si>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</si>
  <si>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</si>
  <si>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</si>
  <si>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</si>
  <si>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</si>
  <si>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</si>
  <si>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</si>
  <si>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</si>
  <si>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</si>
  <si>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</si>
  <si>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</si>
  <si>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</si>
  <si>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</si>
  <si>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</si>
  <si>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</si>
  <si>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</si>
  <si>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</si>
  <si>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</si>
  <si>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</si>
  <si>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</si>
  <si>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</si>
  <si>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</si>
  <si>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</si>
  <si>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</si>
  <si>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</si>
  <si>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</si>
  <si>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</si>
  <si>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</si>
  <si>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</si>
  <si>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</si>
  <si>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</si>
  <si>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</si>
  <si>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</si>
  <si>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</si>
  <si>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</si>
  <si>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</si>
  <si>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</si>
  <si>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</si>
  <si>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</si>
  <si>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</si>
  <si>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</si>
  <si>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</si>
  <si>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</si>
  <si>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</si>
  <si>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</si>
  <si>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</si>
  <si>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</si>
  <si>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</si>
  <si>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</si>
  <si>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</si>
  <si>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</si>
  <si>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</si>
  <si>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</si>
  <si>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</si>
  <si>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</si>
  <si>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</si>
  <si>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</si>
  <si>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</si>
  <si>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</si>
  <si>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</si>
  <si>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</si>
  <si>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</si>
  <si>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</si>
  <si>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</si>
  <si>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</si>
  <si>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</si>
  <si>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</si>
  <si>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</si>
  <si>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</si>
  <si>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</si>
  <si>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</si>
  <si>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</si>
  <si>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</si>
  <si>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</si>
  <si>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</si>
  <si>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</si>
  <si>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</si>
  <si>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</si>
  <si>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</si>
  <si>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</si>
  <si>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</si>
  <si>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</si>
  <si>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</si>
  <si>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</si>
  <si>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</si>
  <si>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</si>
  <si>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</si>
  <si>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</si>
  <si>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</si>
  <si>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</si>
  <si>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</si>
  <si>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</si>
  <si>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</si>
  <si>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</si>
  <si>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</si>
  <si>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</si>
  <si>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</si>
  <si>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</si>
  <si>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</si>
  <si>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</si>
  <si>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</si>
  <si>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</si>
  <si>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</si>
  <si>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</si>
  <si>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</si>
  <si>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</si>
  <si>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</si>
  <si>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</si>
  <si>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</si>
  <si>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</si>
  <si>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</si>
  <si>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</si>
  <si>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</si>
  <si>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</si>
  <si>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</si>
  <si>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</si>
  <si>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</si>
  <si>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</si>
  <si>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</si>
  <si>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</si>
  <si>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</si>
  <si>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</si>
  <si>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</si>
  <si>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</si>
  <si>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</si>
  <si>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</si>
  <si>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</si>
  <si>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</si>
  <si>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</si>
  <si>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</si>
  <si>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</si>
  <si>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</si>
  <si>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</si>
  <si>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</si>
  <si>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</si>
  <si>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</si>
  <si>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</si>
  <si>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</si>
  <si>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</si>
  <si>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</si>
  <si>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</si>
  <si>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</si>
  <si>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</si>
  <si>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</si>
  <si>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</si>
  <si>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</si>
  <si>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</si>
  <si>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</si>
  <si>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</si>
  <si>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</si>
  <si>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</si>
  <si>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</si>
  <si>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</si>
  <si>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</si>
  <si>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</si>
  <si>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</si>
  <si>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</si>
  <si>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</si>
  <si>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</si>
  <si>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</si>
  <si>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</si>
  <si>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</si>
  <si>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</si>
  <si>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</si>
  <si>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</si>
  <si>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</si>
  <si>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</si>
  <si>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</si>
  <si>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</si>
  <si>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</si>
  <si>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</si>
  <si>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</si>
  <si>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</si>
  <si>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</si>
  <si>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</si>
  <si>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</si>
  <si>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</si>
  <si>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</si>
  <si>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</si>
  <si>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</si>
  <si>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</si>
  <si>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</si>
  <si>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</si>
  <si>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</si>
  <si>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</si>
  <si>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</si>
  <si>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</si>
  <si>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</si>
  <si>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</si>
  <si>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</si>
  <si>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</si>
  <si>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</si>
  <si>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</si>
  <si>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</si>
  <si>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</si>
  <si>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</si>
  <si>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</si>
  <si>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</si>
  <si>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</si>
  <si>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</si>
  <si>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</si>
  <si>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</si>
  <si>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</si>
  <si>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</si>
  <si>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</si>
  <si>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</si>
  <si>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</si>
  <si>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</si>
  <si>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</si>
  <si>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</si>
  <si>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</si>
  <si>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</si>
  <si>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</si>
  <si>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</si>
  <si>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</si>
  <si>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</si>
  <si>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</si>
  <si>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</si>
  <si>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</si>
  <si>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</si>
  <si>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</si>
  <si>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</si>
  <si>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</si>
  <si>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</si>
  <si>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</si>
  <si>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</si>
  <si>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</si>
  <si>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</si>
  <si>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</si>
  <si>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</si>
  <si>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</si>
  <si>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</si>
  <si>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</si>
  <si>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</si>
  <si>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</si>
  <si>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</si>
  <si>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</si>
  <si>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</si>
  <si>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</si>
  <si>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</si>
  <si>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</si>
  <si>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</si>
  <si>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</si>
  <si>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</si>
  <si>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</si>
  <si>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</si>
  <si>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</si>
  <si>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</si>
  <si>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</si>
  <si>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</si>
  <si>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</si>
  <si>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</si>
  <si>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</si>
  <si>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</si>
  <si>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</si>
  <si>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</si>
  <si>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</si>
  <si>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</si>
  <si>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</si>
  <si>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</si>
  <si>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</si>
  <si>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</si>
  <si>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</si>
  <si>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</si>
  <si>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</si>
  <si>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</si>
  <si>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</si>
  <si>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</si>
  <si>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</si>
  <si>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</si>
  <si>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</si>
  <si>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</si>
  <si>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</si>
  <si>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</si>
  <si>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</si>
  <si>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</si>
  <si>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</si>
  <si>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</si>
  <si>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</si>
  <si>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</si>
  <si>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</si>
  <si>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</si>
  <si>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</si>
  <si>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</si>
  <si>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</si>
  <si>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</si>
  <si>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</si>
  <si>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</si>
  <si>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</si>
  <si>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</si>
  <si>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</si>
  <si>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</si>
  <si>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</si>
  <si>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</si>
  <si>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</si>
  <si>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</si>
  <si>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</si>
  <si>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</si>
  <si>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</si>
  <si>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</si>
  <si>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</si>
  <si>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</si>
  <si>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</si>
  <si>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</si>
  <si>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</si>
  <si>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</si>
  <si>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</si>
  <si>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</si>
  <si>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</si>
  <si>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</si>
  <si>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</si>
  <si>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</si>
  <si>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</si>
  <si>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</si>
  <si>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</si>
  <si>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</si>
  <si>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</si>
  <si>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</si>
  <si>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</si>
  <si>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</si>
  <si>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</si>
  <si>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</si>
  <si>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</si>
  <si>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</si>
  <si>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</si>
  <si>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</si>
  <si>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</si>
  <si>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</si>
  <si>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</si>
  <si>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</si>
  <si>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</si>
  <si>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</si>
  <si>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</si>
  <si>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</si>
  <si>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</si>
  <si>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</si>
  <si>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</si>
  <si>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</si>
  <si>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</si>
  <si>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</si>
  <si>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</si>
  <si>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</si>
  <si>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</si>
  <si>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</si>
  <si>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</si>
  <si>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</si>
  <si>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</si>
  <si>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</si>
  <si>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</si>
  <si>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</si>
  <si>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</si>
  <si>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</si>
  <si>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</si>
  <si>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</si>
  <si>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</si>
  <si>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</si>
  <si>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</si>
  <si>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</si>
  <si>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</si>
  <si>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</si>
  <si>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</si>
  <si>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</si>
  <si>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</si>
  <si>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</si>
  <si>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</si>
  <si>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</si>
  <si>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</si>
  <si>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</si>
  <si>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</si>
  <si>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</si>
  <si>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</si>
  <si>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</si>
  <si>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</si>
  <si>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</si>
  <si>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</si>
  <si>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</si>
  <si>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</si>
  <si>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</si>
  <si>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</si>
  <si>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</si>
  <si>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</si>
  <si>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</si>
  <si>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</si>
  <si>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</si>
  <si>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</si>
  <si>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</si>
  <si>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</si>
  <si>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</si>
  <si>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</si>
  <si>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</si>
  <si>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</si>
  <si>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</si>
  <si>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</si>
  <si>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</si>
  <si>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</si>
  <si>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</si>
  <si>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</si>
  <si>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</si>
  <si>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</si>
  <si>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</si>
  <si>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</si>
  <si>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</si>
  <si>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</si>
  <si>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</si>
  <si>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</si>
  <si>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</si>
  <si>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</si>
  <si>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</si>
  <si>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</si>
  <si>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</si>
  <si>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</si>
  <si>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</si>
  <si>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</si>
  <si>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</si>
  <si>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</si>
  <si>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</si>
  <si>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</si>
  <si>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</si>
  <si>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</si>
  <si>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</si>
  <si>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</si>
  <si>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</si>
  <si>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</si>
  <si>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</si>
  <si>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</si>
  <si>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</si>
  <si>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</si>
  <si>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</si>
  <si>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</si>
  <si>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</si>
  <si>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</si>
  <si>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</si>
  <si>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</si>
  <si>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</si>
  <si>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</si>
  <si>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</si>
  <si>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</si>
  <si>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</si>
  <si>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</si>
  <si>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</si>
  <si>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</si>
  <si>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</si>
  <si>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</si>
  <si>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</si>
  <si>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</si>
  <si>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</si>
  <si>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</si>
  <si>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</si>
  <si>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</si>
  <si>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</si>
  <si>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</si>
  <si>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</si>
  <si>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</si>
  <si>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</si>
  <si>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</si>
  <si>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</si>
  <si>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</si>
  <si>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</si>
  <si>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</si>
  <si>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</si>
  <si>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</si>
  <si>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</si>
  <si>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</si>
  <si>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</si>
  <si>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</si>
  <si>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</si>
  <si>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</si>
  <si>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</si>
  <si>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</si>
  <si>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</si>
  <si>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</si>
  <si>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</si>
  <si>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</si>
  <si>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</si>
  <si>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</si>
  <si>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</si>
  <si>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</si>
  <si>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</si>
  <si>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</si>
  <si>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</si>
  <si>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</si>
  <si>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</si>
  <si>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</si>
  <si>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</si>
  <si>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</si>
  <si>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</si>
  <si>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</si>
  <si>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</si>
  <si>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</si>
  <si>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</si>
  <si>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</si>
  <si>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</si>
  <si>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</si>
  <si>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</si>
  <si>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</si>
  <si>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</si>
  <si>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</si>
  <si>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</si>
  <si>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</si>
  <si>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</si>
  <si>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</si>
  <si>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</si>
  <si>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</si>
  <si>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</si>
  <si>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</si>
  <si>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</si>
  <si>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</si>
  <si>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</si>
  <si>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</si>
  <si>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</si>
  <si>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</si>
  <si>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</si>
  <si>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</si>
  <si>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</si>
  <si>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</si>
  <si>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</si>
  <si>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</si>
  <si>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</si>
  <si>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</si>
  <si>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</si>
  <si>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</si>
  <si>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</si>
  <si>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</si>
  <si>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</si>
  <si>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</si>
  <si>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</si>
  <si>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</si>
  <si>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</si>
  <si>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</si>
  <si>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</si>
  <si>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</si>
  <si>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</si>
  <si>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</si>
  <si>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</si>
  <si>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</si>
  <si>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</si>
  <si>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</si>
  <si>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</si>
  <si>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</si>
  <si>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</si>
  <si>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</si>
  <si>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</si>
  <si>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</si>
  <si>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</si>
  <si>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</si>
  <si>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</si>
  <si>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</si>
  <si>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</si>
  <si>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</si>
  <si>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</si>
  <si>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</si>
  <si>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</si>
  <si>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</si>
  <si>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</si>
  <si>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</si>
  <si>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</si>
  <si>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</si>
  <si>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</si>
  <si>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</si>
  <si>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</si>
  <si>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</si>
  <si>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</si>
  <si>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</si>
  <si>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</si>
  <si>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</si>
  <si>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</si>
  <si>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</si>
  <si>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</si>
  <si>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</si>
  <si>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</si>
  <si>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</si>
  <si>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</si>
  <si>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</si>
  <si>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</si>
  <si>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</si>
  <si>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</si>
  <si>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</si>
  <si>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</si>
  <si>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</si>
  <si>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</si>
  <si>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</si>
  <si>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</si>
  <si>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</si>
  <si>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</si>
  <si>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</si>
  <si>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</si>
  <si>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</si>
  <si>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</si>
  <si>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</si>
  <si>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</si>
  <si>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</si>
  <si>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</si>
  <si>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</si>
  <si>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</si>
  <si>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</si>
  <si>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</si>
  <si>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</si>
  <si>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</si>
  <si>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</si>
  <si>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</si>
  <si>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</si>
  <si>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</si>
  <si>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</si>
  <si>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</si>
  <si>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</si>
  <si>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</si>
  <si>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</si>
  <si>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</si>
  <si>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</si>
  <si>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</si>
  <si>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</si>
  <si>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</si>
  <si>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</si>
  <si>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</si>
  <si>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</si>
  <si>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</si>
  <si>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</si>
  <si>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</si>
  <si>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</si>
  <si>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</si>
  <si>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</si>
  <si>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</si>
  <si>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</si>
  <si>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</si>
  <si>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</si>
  <si>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</si>
  <si>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</si>
  <si>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</si>
  <si>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</si>
  <si>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</si>
  <si>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</si>
  <si>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</si>
  <si>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</si>
  <si>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</si>
  <si>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</si>
  <si>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</si>
  <si>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</si>
  <si>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</si>
  <si>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</si>
  <si>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</si>
  <si>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</si>
  <si>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</si>
  <si>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</si>
  <si>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</si>
  <si>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</si>
  <si>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</si>
  <si>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</si>
  <si>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</si>
  <si>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</si>
  <si>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</si>
  <si>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</si>
  <si>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</si>
  <si>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</si>
  <si>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</si>
  <si>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</si>
  <si>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</si>
  <si>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</si>
  <si>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</si>
  <si>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</si>
  <si>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</si>
  <si>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</si>
  <si>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</si>
  <si>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</si>
  <si>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</si>
  <si>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</si>
  <si>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</si>
  <si>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</si>
  <si>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</si>
  <si>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</si>
  <si>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</si>
  <si>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</si>
  <si>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</si>
  <si>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</si>
  <si>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</si>
  <si>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</si>
  <si>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</si>
  <si>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</si>
  <si>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</si>
  <si>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</si>
  <si>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</si>
  <si>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</si>
  <si>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</si>
  <si>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</si>
  <si>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</si>
  <si>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</si>
  <si>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</si>
  <si>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</si>
  <si>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</si>
  <si>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</si>
  <si>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</si>
  <si>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</si>
  <si>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</si>
  <si>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</si>
  <si>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</si>
  <si>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</si>
  <si>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</si>
  <si>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</si>
  <si>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</si>
  <si>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</si>
  <si>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</si>
  <si>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</si>
  <si>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</si>
  <si>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</si>
  <si>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</si>
  <si>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</si>
  <si>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</si>
  <si>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</si>
  <si>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</si>
  <si>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</si>
  <si>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</si>
  <si>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</si>
  <si>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</si>
  <si>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</si>
  <si>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</si>
  <si>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</si>
  <si>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</si>
  <si>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</si>
  <si>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</si>
  <si>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</si>
  <si>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</si>
  <si>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</si>
  <si>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</si>
  <si>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</si>
  <si>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</si>
  <si>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</si>
  <si>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</si>
  <si>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</si>
  <si>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</si>
  <si>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</si>
  <si>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</si>
  <si>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</si>
  <si>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</si>
  <si>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</si>
  <si>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</si>
  <si>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</si>
  <si>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</si>
  <si>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</si>
  <si>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</si>
  <si>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</si>
  <si>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</si>
  <si>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</si>
  <si>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</si>
  <si>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</si>
  <si>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</si>
  <si>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</si>
  <si>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</si>
  <si>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</si>
  <si>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</si>
  <si>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</si>
  <si>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</si>
  <si>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</si>
  <si>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</si>
  <si>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</si>
  <si>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</si>
  <si>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</si>
  <si>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</si>
  <si>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</si>
  <si>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</si>
  <si>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</si>
  <si>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</si>
  <si>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</si>
  <si>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</si>
  <si>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</si>
  <si>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</si>
  <si>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</si>
  <si>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</si>
  <si>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</si>
  <si>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</si>
  <si>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</si>
  <si>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</si>
  <si>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</si>
  <si>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</si>
  <si>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</si>
  <si>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</si>
  <si>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</si>
  <si>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</si>
  <si>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</si>
  <si>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</si>
  <si>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</si>
  <si>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</si>
  <si>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</si>
  <si>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</si>
  <si>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</si>
  <si>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</si>
  <si>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</si>
  <si>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</si>
  <si>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</si>
  <si>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</si>
  <si>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</si>
  <si>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</si>
  <si>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</si>
  <si>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</si>
  <si>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</si>
  <si>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</si>
  <si>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</si>
  <si>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</si>
  <si>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</si>
  <si>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</si>
  <si>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</si>
  <si>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</si>
  <si>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</si>
  <si>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</si>
  <si>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</si>
  <si>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</si>
  <si>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</si>
  <si>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</si>
  <si>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</si>
  <si>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</si>
  <si>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</si>
  <si>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</si>
  <si>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</si>
  <si>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</si>
  <si>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</si>
  <si>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</si>
  <si>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</si>
  <si>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</si>
  <si>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</si>
  <si>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</si>
  <si>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</si>
  <si>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</si>
  <si>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</si>
  <si>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</si>
  <si>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</si>
  <si>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</si>
  <si>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</si>
  <si>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</si>
  <si>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</si>
  <si>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</si>
  <si>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</si>
  <si>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</si>
  <si>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</si>
  <si>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</si>
  <si>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</si>
  <si>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</si>
  <si>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</si>
  <si>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</si>
  <si>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</si>
  <si>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</si>
  <si>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</si>
  <si>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</si>
  <si>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</si>
  <si>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</si>
  <si>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</si>
  <si>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</si>
  <si>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</si>
  <si>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</si>
  <si>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</si>
  <si>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</si>
  <si>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</si>
  <si>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</si>
  <si>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</si>
  <si>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</si>
  <si>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</si>
  <si>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</si>
  <si>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</si>
  <si>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</si>
  <si>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</si>
  <si>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</si>
  <si>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</si>
  <si>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</si>
  <si>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</si>
  <si>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</si>
  <si>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</si>
  <si>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</si>
  <si>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</si>
  <si>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</si>
  <si>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</si>
  <si>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</si>
  <si>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</si>
  <si>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</si>
  <si>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</si>
  <si>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</si>
  <si>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</si>
  <si>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</si>
  <si>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</si>
  <si>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</si>
  <si>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</si>
  <si>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</si>
  <si>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</si>
  <si>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</si>
  <si>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</si>
  <si>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</si>
  <si>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</si>
  <si>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</si>
  <si>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</si>
  <si>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</si>
  <si>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</si>
  <si>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</si>
  <si>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</si>
  <si>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</si>
  <si>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</si>
  <si>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</si>
  <si>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</si>
  <si>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</si>
  <si>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</si>
  <si>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</si>
  <si>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</si>
  <si>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</si>
  <si>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</si>
  <si>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</si>
  <si>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</si>
  <si>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</si>
  <si>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</si>
  <si>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</si>
  <si>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</si>
  <si>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</si>
  <si>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</si>
  <si>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</si>
  <si>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</si>
  <si>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</si>
  <si>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</si>
  <si>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</si>
  <si>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</si>
  <si>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</si>
  <si>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</si>
  <si>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</si>
  <si>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</si>
  <si>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</si>
  <si>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</si>
  <si>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</si>
  <si>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</si>
  <si>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</si>
  <si>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</si>
  <si>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</si>
  <si>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</si>
  <si>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</si>
  <si>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</si>
  <si>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</si>
  <si>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</si>
  <si>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</si>
  <si>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</si>
  <si>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</si>
  <si>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</si>
  <si>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</si>
  <si>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</si>
  <si>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</si>
  <si>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</si>
  <si>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</si>
  <si>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</si>
  <si>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</si>
  <si>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</si>
  <si>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</si>
  <si>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</si>
  <si>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</si>
  <si>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</si>
  <si>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</si>
  <si>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</si>
  <si>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</si>
  <si>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</si>
  <si>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</si>
  <si>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</si>
  <si>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</si>
  <si>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</si>
  <si>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</si>
  <si>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</si>
  <si>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</si>
  <si>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</si>
  <si>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</si>
  <si>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</si>
  <si>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</si>
  <si>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</si>
  <si>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</si>
  <si>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</si>
  <si>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</si>
  <si>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</si>
  <si>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</si>
  <si>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</si>
  <si>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</si>
  <si>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</si>
  <si>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</si>
  <si>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</si>
  <si>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</si>
  <si>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</si>
  <si>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</si>
  <si>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</si>
  <si>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</si>
  <si>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</si>
  <si>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</si>
  <si>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</si>
  <si>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</si>
  <si>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</si>
  <si>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</si>
  <si>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</si>
  <si>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</si>
  <si>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</si>
  <si>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</si>
  <si>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</si>
  <si>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</si>
  <si>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</si>
  <si>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</si>
  <si>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</si>
  <si>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</si>
  <si>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</si>
  <si>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</si>
  <si>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</si>
  <si>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</si>
  <si>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</si>
  <si>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</si>
  <si>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</si>
  <si>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</si>
  <si>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</si>
  <si>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</si>
  <si>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</si>
  <si>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</si>
  <si>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</si>
  <si>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</si>
  <si>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</si>
  <si>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</si>
  <si>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</si>
  <si>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</si>
  <si>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</si>
  <si>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</si>
  <si>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</si>
  <si>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</si>
  <si>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</si>
  <si>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</si>
  <si>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</si>
  <si>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</si>
  <si>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</si>
  <si>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</si>
  <si>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</si>
  <si>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</si>
  <si>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</si>
  <si>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</si>
  <si>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</si>
  <si>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</si>
  <si>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</si>
  <si>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</si>
  <si>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</si>
  <si>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</si>
  <si>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</si>
  <si>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</si>
  <si>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</si>
  <si>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</si>
  <si>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</si>
  <si>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</si>
  <si>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</si>
  <si>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</si>
  <si>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</si>
  <si>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</si>
  <si>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</si>
  <si>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</si>
  <si>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</si>
  <si>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</si>
  <si>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</si>
  <si>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</si>
  <si>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</si>
  <si>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</si>
  <si>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</si>
  <si>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</si>
  <si>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</si>
  <si>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</si>
  <si>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</si>
  <si>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</si>
  <si>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</si>
  <si>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</si>
  <si>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</si>
  <si>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</si>
  <si>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</si>
  <si>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</si>
  <si>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</si>
  <si>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</si>
  <si>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</si>
  <si>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</si>
  <si>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</si>
  <si>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</si>
  <si>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</si>
  <si>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</si>
  <si>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</si>
  <si>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</si>
  <si>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</si>
  <si>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</si>
  <si>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</si>
  <si>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</si>
  <si>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</si>
  <si>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</si>
  <si>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</si>
  <si>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</si>
  <si>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</si>
  <si>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</si>
  <si>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</si>
  <si>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</si>
  <si>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</si>
  <si>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</si>
  <si>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</si>
  <si>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</si>
  <si>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</si>
  <si>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</si>
  <si>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</si>
  <si>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</si>
  <si>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</si>
  <si>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</si>
  <si>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</si>
  <si>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</si>
  <si>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</si>
  <si>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</si>
  <si>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</si>
  <si>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</si>
  <si>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</si>
  <si>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</si>
  <si>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</si>
  <si>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</si>
  <si>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</si>
  <si>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</si>
  <si>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</si>
  <si>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</si>
  <si>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</si>
  <si>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</si>
  <si>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</si>
  <si>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</si>
  <si>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</si>
  <si>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</si>
  <si>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</si>
  <si>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</si>
  <si>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</si>
  <si>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</si>
  <si>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</si>
  <si>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</si>
  <si>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</si>
  <si>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</si>
  <si>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</si>
  <si>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</si>
  <si>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</si>
  <si>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</si>
  <si>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</si>
  <si>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</si>
  <si>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</si>
  <si>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</si>
  <si>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</si>
  <si>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</si>
  <si>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</si>
  <si>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</si>
  <si>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</si>
  <si>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</si>
  <si>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</si>
  <si>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</si>
  <si>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</si>
  <si>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</si>
  <si>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</si>
  <si>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</si>
  <si>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</si>
  <si>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</si>
  <si>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</si>
  <si>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</si>
  <si>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</si>
  <si>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</si>
  <si>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</si>
  <si>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</si>
  <si>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</si>
  <si>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</si>
  <si>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</si>
  <si>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</si>
  <si>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</si>
  <si>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</si>
  <si>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</si>
  <si>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</si>
  <si>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</si>
  <si>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</si>
  <si>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</si>
  <si>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</si>
  <si>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</si>
  <si>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</si>
  <si>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</si>
  <si>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</si>
  <si>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</si>
  <si>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</si>
  <si>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</si>
  <si>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</si>
  <si>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</si>
  <si>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</si>
  <si>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</si>
  <si>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</si>
  <si>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</si>
  <si>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</si>
  <si>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</si>
  <si>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</si>
  <si>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</si>
  <si>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</si>
  <si>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</si>
  <si>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</si>
  <si>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</si>
  <si>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</si>
  <si>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</si>
  <si>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</si>
  <si>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</si>
  <si>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</si>
  <si>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</si>
  <si>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</si>
  <si>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</si>
  <si>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</si>
  <si>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</si>
  <si>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</si>
  <si>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</si>
  <si>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</si>
  <si>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</si>
  <si>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</si>
  <si>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</si>
  <si>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</si>
  <si>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</si>
  <si>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</si>
  <si>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</si>
  <si>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</si>
  <si>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</si>
  <si>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</si>
  <si>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</si>
  <si>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</si>
  <si>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</si>
  <si>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</si>
  <si>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</si>
  <si>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</si>
  <si>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</si>
  <si>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</si>
  <si>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</si>
  <si>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</si>
  <si>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</si>
  <si>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</si>
  <si>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</si>
  <si>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</si>
  <si>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</si>
  <si>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</si>
  <si>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</si>
  <si>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</si>
  <si>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</si>
  <si>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</si>
  <si>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</si>
  <si>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</si>
  <si>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</si>
  <si>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</si>
  <si>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</si>
  <si>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</si>
  <si>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</si>
  <si>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</si>
  <si>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</si>
  <si>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</si>
  <si>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</si>
  <si>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</si>
  <si>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</si>
  <si>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</si>
  <si>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</si>
  <si>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</si>
  <si>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</si>
  <si>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</si>
  <si>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</si>
  <si>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</si>
  <si>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</si>
  <si>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</si>
  <si>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</si>
  <si>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</si>
  <si>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</si>
  <si>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</si>
  <si>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</si>
  <si>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</si>
  <si>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</si>
  <si>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</si>
  <si>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</si>
  <si>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</si>
  <si>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</si>
  <si>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</si>
  <si>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</si>
  <si>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</si>
  <si>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</si>
  <si>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</si>
  <si>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</si>
  <si>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</si>
  <si>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</si>
  <si>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</si>
  <si>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</si>
  <si>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</si>
  <si>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</si>
  <si>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</si>
  <si>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</si>
  <si>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</si>
  <si>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</si>
  <si>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</si>
  <si>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</si>
  <si>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</si>
  <si>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</si>
  <si>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</si>
  <si>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</si>
  <si>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</si>
  <si>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</si>
  <si>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</si>
  <si>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</si>
  <si>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</si>
  <si>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</si>
  <si>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</si>
  <si>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</si>
  <si>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</si>
  <si>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</si>
  <si>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</si>
  <si>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</si>
  <si>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</si>
  <si>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</si>
  <si>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</si>
  <si>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</si>
  <si>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</si>
  <si>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</si>
  <si>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</si>
  <si>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</si>
  <si>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</si>
  <si>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</si>
  <si>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</si>
  <si>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</si>
  <si>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</si>
  <si>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</si>
  <si>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</si>
  <si>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</si>
  <si>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</si>
  <si>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</si>
  <si>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</si>
  <si>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</si>
  <si>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</si>
  <si>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</si>
  <si>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</si>
  <si>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</si>
  <si>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</si>
  <si>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</si>
  <si>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</si>
  <si>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</si>
  <si>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</si>
  <si>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</si>
  <si>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</si>
  <si>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</si>
  <si>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</si>
  <si>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</si>
  <si>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</si>
  <si>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</si>
  <si>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</si>
  <si>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</si>
  <si>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</si>
  <si>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</si>
  <si>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</si>
  <si>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</si>
  <si>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</si>
  <si>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</si>
  <si>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</si>
  <si>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</si>
  <si>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</si>
  <si>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</si>
  <si>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</si>
  <si>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</si>
  <si>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</si>
  <si>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</si>
  <si>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</si>
  <si>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</si>
  <si>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</si>
  <si>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</si>
  <si>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</si>
  <si>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</si>
  <si>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</si>
  <si>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</si>
  <si>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</si>
  <si>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</si>
  <si>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</si>
  <si>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</si>
  <si>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</si>
  <si>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</si>
  <si>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</si>
  <si>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</si>
  <si>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</si>
  <si>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</si>
  <si>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</si>
  <si>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</si>
  <si>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</si>
  <si>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</si>
  <si>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</si>
  <si>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</si>
  <si>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</si>
  <si>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</si>
  <si>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</si>
  <si>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</si>
  <si>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</si>
  <si>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</si>
  <si>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</si>
  <si>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</si>
  <si>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</si>
  <si>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</si>
  <si>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</si>
  <si>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</si>
  <si>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</si>
  <si>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</si>
  <si>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</si>
  <si>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</si>
  <si>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</si>
  <si>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</si>
  <si>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</si>
  <si>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</si>
  <si>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</si>
  <si>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</si>
  <si>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</si>
  <si>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</si>
  <si>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</si>
  <si>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</si>
  <si>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</si>
  <si>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</si>
  <si>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</si>
  <si>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</si>
  <si>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</si>
  <si>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</si>
  <si>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</si>
  <si>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</si>
  <si>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</si>
  <si>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</si>
  <si>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</si>
  <si>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</si>
  <si>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</si>
  <si>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</si>
  <si>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</si>
  <si>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</si>
  <si>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</si>
  <si>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</si>
  <si>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</si>
  <si>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</si>
  <si>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</si>
  <si>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</si>
  <si>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</si>
  <si>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</si>
  <si>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</si>
  <si>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</si>
  <si>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</si>
  <si>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</si>
  <si>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</si>
  <si>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</si>
  <si>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</si>
  <si>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</si>
  <si>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</si>
  <si>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</si>
  <si>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</si>
  <si>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</si>
  <si>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</si>
  <si>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</si>
  <si>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</si>
  <si>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</si>
  <si>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</si>
  <si>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</si>
  <si>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</si>
  <si>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</si>
  <si>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</si>
  <si>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</si>
  <si>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</si>
  <si>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</si>
  <si>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</si>
  <si>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</si>
  <si>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</si>
  <si>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</si>
  <si>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</si>
  <si>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</si>
  <si>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</si>
  <si>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</si>
  <si>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</si>
  <si>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</si>
  <si>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</si>
  <si>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</si>
  <si>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</si>
  <si>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</si>
  <si>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</si>
  <si>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</si>
  <si>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</si>
  <si>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</si>
  <si>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</si>
  <si>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</si>
  <si>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</si>
  <si>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</si>
  <si>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</si>
  <si>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</si>
  <si>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</si>
  <si>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</si>
  <si>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</si>
  <si>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</si>
  <si>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</si>
  <si>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</si>
  <si>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</si>
  <si>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</si>
  <si>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</si>
  <si>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</si>
  <si>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</si>
  <si>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</si>
  <si>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</si>
  <si>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</si>
  <si>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</si>
  <si>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</si>
  <si>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</si>
  <si>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</si>
  <si>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</si>
  <si>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</si>
  <si>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</si>
  <si>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</si>
  <si>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</si>
  <si>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</si>
  <si>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</si>
  <si>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</si>
  <si>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</si>
  <si>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</si>
  <si>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</si>
  <si>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</si>
  <si>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</si>
  <si>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</si>
  <si>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</si>
  <si>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</si>
  <si>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</si>
  <si>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</si>
  <si>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</si>
  <si>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</si>
  <si>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</si>
  <si>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</si>
  <si>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</si>
  <si>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</si>
  <si>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</si>
  <si>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</si>
  <si>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</si>
  <si>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</si>
  <si>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</si>
  <si>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</si>
  <si>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</si>
  <si>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</si>
  <si>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</si>
  <si>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</si>
  <si>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</si>
  <si>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</si>
  <si>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</si>
  <si>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</si>
  <si>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</si>
  <si>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</si>
  <si>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</si>
  <si>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</si>
  <si>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</si>
  <si>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</si>
  <si>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</si>
  <si>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</si>
  <si>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</si>
  <si>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</si>
  <si>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</si>
  <si>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</si>
  <si>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</si>
  <si>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</si>
  <si>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</si>
  <si>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</si>
  <si>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</si>
  <si>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</si>
  <si>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</si>
  <si>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</si>
  <si>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</si>
  <si>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</si>
  <si>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</si>
  <si>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</si>
  <si>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</si>
  <si>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</si>
  <si>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</si>
  <si>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</si>
  <si>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</si>
  <si>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</si>
  <si>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</si>
  <si>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</si>
  <si>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</si>
  <si>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</si>
  <si>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</si>
  <si>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</si>
  <si>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</si>
  <si>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</si>
  <si>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</si>
  <si>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</si>
  <si>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</si>
  <si>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</si>
  <si>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</si>
  <si>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</si>
  <si>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</si>
  <si>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</si>
  <si>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</si>
  <si>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</si>
  <si>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</si>
  <si>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</si>
  <si>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</si>
  <si>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</si>
  <si>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</si>
  <si>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</si>
  <si>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</si>
  <si>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</si>
  <si>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</si>
  <si>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</si>
  <si>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</si>
  <si>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</si>
  <si>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</si>
  <si>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</si>
  <si>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</si>
  <si>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</si>
  <si>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</si>
  <si>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</si>
  <si>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</si>
  <si>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</si>
  <si>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</si>
  <si>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</si>
  <si>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</si>
  <si>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</si>
  <si>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</si>
  <si>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</si>
  <si>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</si>
  <si>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</si>
  <si>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</si>
  <si>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</si>
  <si>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</si>
  <si>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</si>
  <si>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</si>
  <si>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</si>
  <si>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</si>
  <si>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</si>
  <si>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</si>
  <si>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</si>
  <si>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</si>
  <si>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</si>
  <si>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</si>
  <si>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</si>
  <si>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</si>
  <si>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</si>
  <si>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</si>
  <si>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</si>
  <si>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</si>
  <si>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</si>
  <si>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</si>
  <si>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</si>
  <si>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</si>
  <si>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</si>
  <si>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</si>
  <si>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</si>
  <si>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</si>
  <si>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</si>
  <si>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</si>
  <si>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</si>
  <si>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</si>
  <si>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</si>
  <si>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</si>
  <si>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</si>
  <si>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</si>
  <si>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</si>
  <si>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</si>
  <si>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</si>
  <si>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</si>
  <si>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</si>
  <si>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</si>
  <si>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</si>
  <si>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</si>
  <si>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</si>
  <si>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</si>
  <si>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</si>
  <si>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</si>
  <si>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</si>
  <si>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</si>
  <si>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</si>
  <si>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</si>
  <si>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</si>
  <si>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</si>
  <si>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</si>
  <si>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</si>
  <si>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</si>
  <si>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</si>
  <si>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</si>
  <si>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</si>
  <si>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</si>
  <si>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</si>
  <si>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</si>
  <si>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</si>
  <si>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</si>
  <si>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</si>
  <si>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</si>
  <si>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</si>
  <si>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</si>
  <si>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</si>
  <si>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</si>
  <si>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</si>
  <si>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</si>
  <si>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</si>
  <si>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</si>
  <si>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</si>
  <si>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</si>
  <si>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</si>
  <si>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</si>
  <si>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</si>
  <si>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</si>
  <si>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</si>
  <si>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</si>
  <si>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</si>
  <si>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</si>
  <si>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</si>
  <si>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</si>
  <si>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</si>
  <si>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</si>
  <si>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</si>
  <si>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</si>
  <si>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</si>
  <si>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</si>
  <si>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</si>
  <si>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</si>
  <si>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</si>
  <si>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</si>
  <si>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</si>
  <si>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</si>
  <si>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</si>
  <si>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</si>
  <si>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</si>
  <si>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</si>
  <si>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</si>
  <si>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</si>
  <si>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</si>
  <si>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</si>
  <si>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</si>
  <si>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</si>
  <si>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</si>
  <si>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</si>
  <si>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</si>
  <si>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</si>
  <si>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</si>
  <si>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</si>
  <si>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</si>
  <si>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</si>
  <si>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</si>
  <si>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</si>
  <si>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</si>
  <si>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</si>
  <si>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</si>
  <si>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</si>
  <si>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</si>
  <si>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</si>
  <si>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</si>
  <si>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</si>
  <si>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</si>
  <si>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</si>
  <si>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</si>
  <si>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</si>
  <si>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</si>
  <si>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</si>
  <si>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</si>
  <si>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</si>
  <si>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</si>
  <si>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</si>
  <si>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</si>
  <si>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</si>
  <si>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</si>
  <si>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</si>
  <si>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</si>
  <si>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</si>
  <si>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</si>
  <si>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</si>
  <si>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</si>
  <si>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</si>
  <si>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</si>
  <si>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</si>
  <si>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</si>
  <si>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</si>
  <si>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</si>
  <si>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</si>
  <si>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</si>
  <si>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</si>
  <si>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</si>
  <si>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</si>
  <si>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</si>
  <si>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</si>
  <si>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</si>
  <si>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</si>
  <si>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</si>
  <si>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</si>
  <si>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</si>
  <si>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</si>
  <si>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</si>
  <si>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</si>
  <si>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</si>
  <si>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</si>
  <si>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</si>
  <si>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</si>
  <si>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</si>
  <si>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</si>
  <si>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</si>
  <si>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</si>
  <si>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</si>
  <si>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</si>
  <si>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</si>
  <si>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</si>
  <si>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</si>
  <si>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</si>
  <si>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</si>
  <si>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</si>
  <si>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</si>
  <si>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</si>
  <si>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</si>
  <si>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</si>
  <si>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</si>
  <si>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</si>
  <si>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</si>
  <si>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</si>
  <si>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</si>
  <si>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</si>
  <si>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</si>
  <si>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</si>
  <si>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</si>
  <si>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</si>
  <si>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</si>
  <si>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</si>
  <si>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</si>
  <si>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</si>
  <si>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</si>
  <si>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</si>
  <si>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</si>
  <si>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</si>
  <si>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</si>
  <si>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</si>
  <si>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</si>
  <si>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</si>
  <si>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</si>
  <si>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</si>
  <si>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</si>
  <si>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</si>
  <si>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</si>
  <si>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</si>
  <si>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</si>
  <si>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</si>
  <si>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</si>
  <si>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</si>
  <si>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</si>
  <si>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</si>
  <si>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</si>
  <si>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</si>
  <si>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</si>
  <si>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</si>
  <si>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</si>
  <si>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</si>
  <si>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</si>
  <si>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</si>
  <si>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</si>
  <si>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</si>
  <si>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</si>
  <si>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</si>
  <si>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</si>
  <si>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</si>
  <si>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</si>
  <si>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</si>
  <si>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</si>
  <si>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</si>
  <si>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</si>
  <si>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</si>
  <si>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</si>
  <si>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</si>
  <si>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</si>
  <si>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</si>
  <si>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</si>
  <si>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</si>
  <si>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</si>
  <si>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</si>
  <si>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</si>
  <si>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</si>
  <si>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</si>
  <si>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</si>
  <si>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</si>
  <si>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</si>
  <si>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</si>
  <si>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</si>
  <si>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</si>
  <si>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</si>
  <si>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</si>
  <si>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</si>
  <si>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</si>
  <si>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</si>
  <si>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</si>
  <si>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</si>
  <si>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</si>
  <si>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</si>
  <si>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</si>
  <si>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</si>
  <si>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</si>
  <si>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</si>
  <si>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</si>
  <si>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</si>
  <si>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</si>
  <si>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</si>
  <si>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</si>
  <si>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</si>
  <si>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</si>
  <si>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</si>
  <si>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</si>
  <si>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</si>
  <si>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</si>
  <si>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</si>
  <si>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</si>
  <si>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</si>
  <si>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</si>
  <si>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</si>
  <si>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</si>
  <si>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</si>
  <si>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</si>
  <si>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</si>
  <si>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</si>
  <si>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</si>
  <si>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</si>
  <si>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</si>
  <si>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</si>
  <si>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</si>
  <si>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</si>
  <si>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</si>
  <si>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</si>
  <si>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</si>
  <si>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</si>
  <si>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</si>
  <si>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</si>
  <si>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</si>
  <si>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</si>
  <si>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</si>
  <si>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</si>
  <si>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</si>
  <si>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</si>
  <si>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</si>
  <si>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</si>
  <si>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</si>
  <si>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</si>
  <si>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</si>
  <si>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</si>
  <si>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</si>
  <si>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</si>
  <si>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</si>
  <si>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</si>
  <si>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</si>
  <si>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</si>
  <si>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</si>
  <si>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</si>
  <si>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</si>
  <si>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</si>
  <si>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</si>
  <si>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</si>
  <si>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</si>
  <si>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</si>
  <si>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</si>
  <si>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</si>
  <si>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</si>
  <si>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</si>
  <si>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</si>
  <si>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</si>
  <si>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</si>
  <si>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</si>
  <si>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</si>
  <si>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</si>
  <si>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</si>
  <si>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</si>
  <si>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</si>
  <si>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</si>
  <si>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</si>
  <si>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</si>
  <si>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</si>
  <si>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</si>
  <si>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</si>
  <si>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</si>
  <si>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</si>
  <si>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</si>
  <si>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</si>
  <si>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</si>
  <si>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</si>
  <si>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</si>
  <si>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</si>
  <si>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</si>
  <si>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</si>
  <si>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</si>
  <si>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</si>
  <si>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</si>
  <si>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</si>
  <si>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</si>
  <si>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</si>
  <si>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</si>
  <si>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</si>
  <si>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</si>
  <si>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</si>
  <si>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</si>
  <si>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</si>
  <si>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</si>
  <si>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</si>
  <si>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</si>
  <si>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</si>
  <si>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</si>
  <si>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</si>
  <si>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</si>
  <si>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</si>
  <si>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</si>
  <si>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</si>
  <si>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</si>
  <si>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</si>
  <si>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</si>
  <si>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</si>
  <si>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</si>
  <si>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</si>
  <si>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</si>
  <si>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</si>
  <si>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</si>
  <si>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</si>
  <si>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</si>
  <si>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</si>
  <si>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</si>
  <si>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</si>
  <si>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</si>
  <si>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</si>
  <si>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</si>
  <si>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</si>
  <si>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</si>
  <si>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</si>
  <si>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</si>
  <si>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</si>
  <si>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</si>
  <si>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</si>
  <si>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</si>
  <si>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</si>
  <si>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</si>
  <si>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</si>
  <si>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</si>
  <si>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</si>
  <si>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</si>
  <si>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</si>
  <si>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</si>
  <si>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</si>
  <si>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</si>
  <si>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</si>
  <si>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</si>
  <si>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</si>
  <si>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</si>
  <si>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</si>
  <si>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</si>
  <si>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</si>
  <si>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</si>
  <si>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</si>
  <si>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</si>
  <si>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</si>
  <si>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</si>
  <si>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</si>
  <si>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</si>
  <si>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</si>
  <si>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</si>
  <si>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</si>
  <si>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</si>
  <si>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</si>
  <si>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</si>
  <si>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</si>
  <si>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</si>
  <si>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</si>
  <si>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</si>
  <si>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</si>
  <si>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</si>
  <si>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</si>
  <si>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</si>
  <si>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</si>
  <si>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</si>
  <si>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</si>
  <si>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</si>
  <si>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</si>
  <si>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</si>
  <si>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</si>
  <si>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</si>
  <si>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</si>
  <si>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</si>
  <si>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</si>
  <si>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</si>
  <si>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</si>
  <si>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</si>
  <si>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</si>
  <si>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</si>
  <si>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</si>
  <si>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</si>
  <si>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</si>
  <si>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</si>
  <si>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</si>
  <si>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</si>
  <si>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</si>
  <si>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</si>
  <si>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</si>
  <si>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</si>
  <si>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</si>
  <si>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</si>
  <si>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</si>
  <si>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</si>
  <si>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</si>
  <si>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</si>
  <si>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</si>
  <si>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</si>
  <si>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</si>
  <si>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</si>
  <si>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</si>
  <si>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</si>
  <si>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</si>
  <si>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</si>
  <si>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</si>
  <si>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</si>
  <si>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</si>
  <si>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</si>
  <si>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</si>
  <si>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</si>
  <si>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</si>
  <si>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</si>
  <si>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</si>
  <si>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</si>
  <si>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</si>
  <si>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</si>
  <si>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</si>
  <si>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</si>
  <si>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</si>
  <si>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</si>
  <si>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</si>
  <si>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</si>
  <si>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</si>
  <si>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</si>
  <si>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</si>
  <si>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</si>
  <si>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</si>
  <si>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</si>
  <si>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</si>
  <si>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</si>
  <si>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</si>
  <si>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</si>
  <si>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</si>
  <si>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</si>
  <si>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</si>
  <si>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</si>
  <si>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</si>
  <si>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</si>
  <si>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</si>
  <si>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</si>
  <si>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</si>
  <si>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</si>
  <si>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</si>
  <si>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</si>
  <si>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</si>
  <si>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</si>
  <si>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</si>
  <si>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</si>
  <si>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</si>
  <si>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</si>
  <si>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</si>
  <si>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</si>
  <si>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</si>
  <si>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</si>
  <si>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</si>
  <si>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</si>
  <si>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</si>
  <si>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</si>
  <si>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</si>
  <si>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</si>
  <si>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</si>
  <si>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</si>
  <si>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</si>
  <si>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</si>
  <si>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</si>
  <si>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</si>
  <si>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</si>
  <si>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</si>
  <si>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</si>
  <si>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</si>
  <si>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</si>
  <si>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</si>
  <si>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</si>
  <si>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</si>
  <si>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</si>
  <si>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</si>
  <si>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</si>
  <si>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</si>
  <si>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</si>
  <si>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</si>
  <si>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</si>
  <si>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</si>
  <si>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</si>
  <si>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</si>
  <si>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</si>
  <si>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</si>
  <si>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</si>
  <si>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</si>
  <si>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</si>
  <si>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</si>
  <si>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</si>
  <si>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</si>
  <si>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</si>
  <si>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</si>
  <si>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</si>
  <si>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</si>
  <si>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</si>
  <si>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</si>
  <si>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</si>
  <si>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</si>
  <si>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</si>
  <si>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</si>
  <si>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</si>
  <si>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</si>
  <si>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</si>
  <si>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</si>
  <si>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</si>
  <si>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</si>
  <si>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</si>
  <si>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</si>
  <si>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</si>
  <si>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</si>
  <si>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</si>
  <si>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</si>
  <si>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</si>
  <si>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</si>
  <si>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</si>
  <si>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</si>
  <si>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</si>
  <si>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</si>
  <si>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</si>
  <si>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</si>
  <si>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</si>
  <si>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</si>
  <si>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</si>
  <si>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</si>
  <si>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</si>
  <si>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</si>
  <si>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</si>
  <si>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</si>
  <si>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</si>
  <si>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</si>
  <si>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</si>
  <si>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</si>
  <si>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</si>
  <si>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</si>
  <si>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</si>
  <si>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</si>
  <si>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</si>
  <si>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</si>
  <si>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</si>
  <si>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</si>
  <si>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</si>
  <si>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</si>
  <si>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</si>
  <si>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</si>
  <si>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</si>
  <si>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</si>
  <si>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</si>
  <si>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</si>
  <si>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</si>
  <si>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</si>
  <si>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</si>
  <si>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</si>
  <si>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</si>
  <si>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</si>
  <si>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</si>
  <si>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</si>
  <si>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</si>
  <si>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</si>
  <si>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</si>
  <si>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</si>
  <si>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</si>
  <si>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</si>
  <si>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</si>
  <si>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</si>
  <si>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</si>
  <si>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</si>
  <si>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</si>
  <si>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</si>
  <si>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</si>
  <si>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</si>
  <si>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</si>
  <si>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</si>
  <si>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</si>
  <si>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</si>
  <si>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</si>
  <si>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</si>
  <si>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</si>
  <si>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</si>
  <si>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</si>
  <si>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</si>
  <si>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</si>
  <si>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</si>
  <si>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</si>
  <si>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</si>
  <si>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</si>
  <si>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</si>
  <si>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</si>
  <si>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</si>
  <si>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</si>
  <si>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</si>
  <si>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</si>
  <si>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</si>
  <si>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</si>
  <si>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</si>
  <si>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</si>
  <si>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</si>
  <si>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</si>
  <si>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</si>
  <si>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</si>
  <si>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</si>
  <si>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</si>
  <si>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</si>
  <si>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</si>
  <si>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</si>
  <si>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</si>
  <si>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</si>
  <si>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</si>
  <si>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</si>
  <si>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</si>
  <si>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</si>
  <si>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</si>
  <si>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</si>
  <si>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</si>
  <si>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</si>
  <si>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</si>
  <si>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</si>
  <si>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</si>
  <si>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</si>
  <si>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</si>
  <si>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</si>
  <si>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</si>
  <si>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</si>
  <si>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</si>
  <si>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</si>
  <si>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</si>
  <si>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</si>
  <si>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</si>
  <si>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</si>
  <si>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</si>
  <si>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</si>
  <si>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</si>
  <si>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</si>
  <si>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</si>
  <si>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</si>
  <si>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</si>
  <si>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</si>
  <si>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</si>
  <si>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</si>
  <si>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</si>
  <si>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</si>
  <si>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</si>
  <si>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</si>
  <si>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</si>
  <si>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</si>
  <si>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</si>
  <si>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</si>
  <si>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</si>
  <si>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</si>
  <si>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</si>
  <si>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</si>
  <si>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</si>
  <si>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</si>
  <si>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</si>
  <si>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</si>
  <si>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</si>
  <si>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</si>
  <si>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</si>
  <si>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</si>
  <si>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</si>
  <si>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</si>
  <si>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</si>
  <si>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</si>
  <si>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</si>
  <si>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</si>
  <si>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</si>
  <si>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</si>
  <si>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</si>
  <si>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</si>
  <si>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</si>
  <si>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</si>
  <si>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</si>
  <si>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</si>
  <si>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</si>
  <si>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</si>
  <si>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</si>
  <si>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</si>
  <si>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</si>
  <si>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</si>
  <si>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</si>
  <si>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</si>
  <si>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</si>
  <si>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</si>
  <si>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</si>
  <si>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</si>
  <si>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</si>
  <si>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</si>
  <si>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</si>
  <si>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</si>
  <si>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</si>
  <si>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</si>
  <si>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</si>
  <si>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</si>
  <si>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</si>
  <si>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</si>
  <si>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</si>
  <si>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</si>
  <si>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</si>
  <si>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</si>
  <si>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</si>
  <si>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</si>
  <si>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</si>
  <si>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</si>
  <si>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</si>
  <si>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</si>
  <si>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</si>
  <si>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</si>
  <si>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</si>
  <si>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</si>
  <si>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</si>
  <si>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</si>
  <si>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</si>
  <si>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</si>
  <si>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</si>
  <si>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</si>
  <si>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</si>
  <si>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</si>
  <si>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</si>
  <si>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</si>
  <si>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</si>
  <si>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</si>
  <si>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</si>
  <si>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</si>
  <si>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</si>
  <si>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</si>
  <si>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</si>
  <si>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</si>
  <si>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</si>
  <si>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</si>
  <si>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</si>
  <si>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</si>
  <si>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</si>
  <si>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</si>
  <si>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</si>
  <si>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</si>
  <si>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</si>
  <si>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</si>
  <si>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</si>
  <si>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</si>
  <si>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</si>
  <si>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</si>
  <si>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</si>
  <si>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</si>
  <si>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</si>
  <si>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</si>
  <si>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</si>
  <si>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</si>
  <si>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</si>
  <si>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</si>
  <si>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</si>
  <si>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</si>
  <si>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</si>
  <si>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</si>
  <si>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</si>
  <si>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</si>
  <si>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</si>
  <si>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</si>
  <si>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</si>
  <si>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</si>
  <si>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</si>
  <si>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</si>
  <si>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</si>
  <si>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</si>
  <si>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</si>
  <si>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</si>
  <si>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</si>
  <si>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</si>
  <si>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</si>
  <si>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</si>
  <si>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</si>
  <si>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</si>
  <si>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</si>
  <si>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</si>
  <si>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</si>
  <si>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</si>
  <si>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</si>
  <si>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</si>
  <si>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</si>
  <si>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</si>
  <si>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</si>
  <si>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</si>
  <si>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</si>
  <si>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</si>
  <si>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</si>
  <si>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</si>
  <si>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</si>
  <si>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</si>
  <si>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</si>
  <si>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</si>
  <si>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</si>
  <si>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</si>
  <si>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</si>
  <si>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</si>
  <si>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</si>
  <si>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</si>
  <si>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</si>
  <si>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</si>
  <si>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</si>
  <si>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</si>
  <si>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</si>
  <si>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</si>
  <si>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</si>
  <si>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</si>
  <si>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</si>
  <si>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</si>
  <si>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</si>
  <si>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</si>
  <si>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</si>
  <si>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</si>
  <si>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</si>
  <si>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</si>
  <si>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</si>
  <si>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</si>
  <si>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</si>
  <si>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</si>
  <si>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</si>
  <si>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</si>
  <si>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</si>
  <si>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</si>
  <si>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</si>
  <si>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</si>
  <si>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</si>
  <si>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</si>
  <si>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</si>
  <si>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</si>
  <si>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</si>
  <si>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</si>
  <si>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</si>
  <si>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</si>
  <si>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</si>
  <si>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</si>
  <si>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</si>
  <si>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</si>
  <si>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</si>
  <si>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</si>
  <si>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</si>
  <si>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</si>
  <si>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</si>
  <si>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</si>
  <si>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</si>
  <si>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</si>
  <si>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</si>
  <si>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</si>
  <si>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</si>
  <si>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</si>
  <si>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</si>
  <si>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</si>
  <si>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</si>
  <si>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</si>
  <si>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</si>
  <si>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</si>
  <si>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</si>
  <si>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</si>
  <si>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</si>
  <si>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</si>
  <si>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</si>
  <si>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</si>
  <si>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</si>
  <si>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</si>
  <si>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</si>
  <si>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</si>
  <si>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</si>
  <si>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</si>
  <si>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</si>
  <si>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</si>
  <si>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</si>
  <si>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</si>
  <si>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</si>
  <si>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</si>
  <si>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</si>
  <si>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</si>
  <si>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</si>
  <si>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</si>
  <si>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</si>
  <si>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</si>
  <si>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</si>
  <si>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</si>
  <si>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</si>
  <si>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</si>
  <si>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</si>
  <si>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</si>
  <si>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</si>
  <si>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</si>
  <si>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</si>
  <si>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</si>
  <si>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</si>
  <si>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</si>
  <si>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</si>
  <si>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</si>
  <si>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</si>
  <si>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</si>
  <si>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</si>
  <si>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</si>
  <si>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</si>
  <si>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</si>
  <si>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</si>
  <si>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</si>
  <si>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</si>
  <si>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</si>
  <si>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</si>
  <si>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</si>
  <si>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</si>
  <si>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</si>
  <si>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</si>
  <si>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</si>
  <si>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</si>
  <si>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</si>
  <si>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</si>
  <si>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</si>
  <si>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</si>
  <si>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</si>
  <si>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</si>
  <si>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</si>
  <si>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</si>
  <si>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</si>
  <si>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</si>
  <si>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</si>
  <si>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</si>
  <si>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</si>
  <si>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</si>
  <si>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</si>
  <si>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</si>
  <si>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</si>
  <si>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</si>
  <si>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</si>
  <si>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</si>
  <si>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</si>
  <si>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</si>
  <si>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</si>
  <si>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</si>
  <si>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</si>
  <si>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</si>
  <si>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</si>
  <si>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</si>
  <si>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</si>
  <si>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</si>
  <si>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</si>
  <si>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</si>
  <si>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</si>
  <si>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</si>
  <si>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</si>
  <si>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</si>
  <si>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</si>
  <si>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</si>
  <si>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</si>
  <si>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</si>
  <si>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</si>
  <si>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</si>
  <si>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</si>
  <si>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</si>
  <si>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</si>
  <si>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</si>
  <si>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</si>
  <si>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</si>
  <si>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</si>
  <si>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</si>
  <si>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</si>
  <si>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</si>
  <si>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</si>
  <si>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</si>
  <si>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</si>
  <si>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</si>
  <si>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</si>
  <si>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</si>
  <si>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</si>
  <si>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</si>
  <si>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</si>
  <si>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</si>
  <si>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</si>
  <si>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</si>
  <si>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</si>
  <si>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</si>
  <si>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</si>
  <si>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</si>
  <si>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</si>
  <si>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</si>
  <si>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</si>
  <si>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</si>
  <si>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</si>
  <si>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</si>
  <si>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</si>
  <si>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</si>
  <si>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</si>
  <si>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</si>
  <si>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</si>
  <si>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</si>
  <si>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</si>
  <si>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</si>
  <si>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</si>
  <si>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</si>
  <si>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</si>
  <si>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</si>
  <si>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</si>
  <si>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</si>
  <si>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</si>
  <si>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</si>
  <si>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</si>
  <si>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</si>
  <si>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</si>
  <si>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</si>
  <si>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</si>
  <si>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</si>
  <si>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</si>
  <si>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</si>
  <si>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</si>
  <si>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</si>
  <si>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</si>
  <si>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</si>
  <si>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</si>
  <si>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</si>
  <si>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</si>
  <si>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</si>
  <si>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</si>
  <si>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</si>
  <si>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</si>
  <si>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</si>
  <si>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</si>
  <si>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</si>
  <si>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</si>
  <si>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</si>
  <si>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</si>
  <si>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</si>
  <si>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</si>
  <si>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</si>
  <si>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</si>
  <si>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</si>
  <si>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</si>
  <si>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</si>
  <si>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</si>
  <si>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</si>
  <si>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</si>
  <si>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</si>
  <si>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</si>
  <si>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</si>
  <si>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</si>
  <si>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</si>
  <si>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</si>
  <si>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</si>
  <si>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</si>
  <si>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</si>
  <si>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</si>
  <si>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</si>
  <si>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</si>
  <si>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</si>
  <si>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</si>
  <si>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</si>
  <si>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</si>
  <si>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</si>
  <si>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</si>
  <si>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</si>
  <si>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</si>
  <si>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</si>
  <si>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</si>
  <si>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</si>
  <si>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</si>
  <si>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</si>
  <si>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</si>
  <si>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</si>
  <si>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</si>
  <si>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</si>
  <si>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</si>
  <si>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</si>
  <si>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</si>
  <si>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</si>
  <si>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</si>
  <si>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</si>
  <si>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</si>
  <si>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</si>
  <si>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</si>
  <si>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</si>
  <si>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</si>
  <si>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</si>
  <si>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</si>
  <si>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</si>
  <si>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</si>
  <si>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</si>
  <si>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</si>
  <si>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</si>
  <si>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</si>
  <si>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</si>
  <si>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</si>
  <si>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</si>
  <si>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</si>
  <si>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</si>
  <si>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</si>
  <si>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</si>
  <si>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</si>
  <si>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</si>
  <si>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</si>
  <si>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</si>
  <si>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</si>
  <si>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</si>
  <si>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</si>
  <si>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</si>
  <si>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</si>
  <si>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</si>
  <si>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</si>
  <si>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</si>
  <si>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</si>
  <si>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</si>
  <si>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</si>
  <si>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</si>
  <si>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</si>
  <si>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</si>
  <si>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</si>
  <si>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</si>
  <si>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</si>
  <si>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</si>
  <si>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</si>
  <si>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</si>
  <si>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</si>
  <si>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</si>
  <si>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</si>
  <si>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</si>
  <si>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</si>
  <si>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</si>
  <si>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</si>
  <si>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</si>
  <si>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</si>
  <si>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</si>
  <si>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</si>
  <si>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</si>
  <si>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</si>
  <si>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</si>
  <si>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</si>
  <si>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</si>
  <si>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</si>
  <si>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</si>
  <si>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</si>
  <si>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</si>
  <si>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</si>
  <si>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</si>
  <si>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</si>
  <si>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</si>
  <si>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</si>
  <si>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</si>
  <si>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</si>
  <si>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</si>
  <si>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</si>
  <si>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</si>
  <si>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</si>
  <si>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</si>
  <si>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</si>
  <si>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</si>
  <si>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</si>
  <si>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</si>
  <si>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</si>
  <si>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</si>
  <si>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</si>
  <si>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</si>
  <si>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</si>
  <si>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</si>
  <si>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</si>
  <si>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</si>
  <si>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</si>
  <si>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</si>
  <si>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</si>
  <si>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</si>
  <si>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</si>
  <si>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</si>
  <si>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</si>
  <si>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</si>
  <si>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</si>
  <si>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</si>
  <si>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</si>
  <si>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</si>
  <si>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</si>
  <si>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</si>
  <si>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</si>
  <si>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</si>
  <si>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</si>
  <si>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</si>
  <si>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</si>
  <si>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</si>
  <si>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</si>
  <si>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</si>
  <si>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</si>
  <si>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</si>
  <si>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</si>
  <si>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</si>
  <si>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</si>
  <si>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</si>
  <si>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</si>
  <si>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</si>
  <si>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</si>
  <si>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</si>
  <si>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</si>
  <si>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</si>
  <si>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</si>
  <si>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</si>
  <si>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</si>
  <si>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</si>
  <si>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</si>
  <si>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</si>
  <si>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</si>
  <si>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</si>
  <si>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</si>
  <si>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</si>
  <si>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</si>
  <si>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</si>
  <si>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</si>
  <si>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</si>
  <si>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</si>
  <si>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</si>
  <si>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</si>
  <si>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</si>
  <si>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</si>
  <si>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</si>
  <si>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</si>
  <si>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</si>
  <si>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</si>
  <si>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</si>
  <si>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</si>
  <si>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</si>
  <si>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</si>
  <si>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</si>
  <si>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</si>
  <si>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</si>
  <si>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</si>
  <si>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</si>
  <si>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</si>
  <si>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</si>
  <si>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</si>
  <si>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</si>
  <si>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</si>
  <si>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</si>
  <si>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</si>
  <si>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</si>
  <si>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</si>
  <si>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</si>
  <si>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</si>
  <si>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</si>
  <si>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</si>
  <si>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</si>
  <si>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</si>
  <si>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</si>
  <si>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</si>
  <si>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</si>
  <si>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</si>
  <si>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</si>
  <si>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</si>
  <si>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</si>
  <si>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</si>
  <si>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</si>
  <si>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</si>
  <si>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</si>
  <si>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</si>
  <si>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</si>
  <si>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</si>
  <si>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</si>
  <si>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</si>
  <si>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</si>
  <si>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</si>
  <si>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</si>
  <si>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</si>
  <si>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</si>
  <si>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</si>
  <si>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</si>
  <si>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</si>
  <si>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</si>
  <si>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</si>
  <si>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</si>
  <si>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</si>
  <si>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</si>
  <si>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</si>
  <si>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</si>
  <si>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</si>
  <si>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</si>
  <si>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</si>
  <si>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</si>
  <si>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</si>
  <si>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</si>
  <si>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</si>
  <si>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</si>
  <si>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</si>
  <si>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</si>
  <si>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</si>
  <si>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</si>
  <si>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</si>
  <si>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</si>
  <si>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</si>
  <si>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</si>
  <si>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</si>
  <si>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</si>
  <si>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</si>
  <si>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</si>
  <si>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</si>
  <si>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</si>
  <si>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</si>
  <si>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</si>
  <si>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</si>
  <si>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</si>
  <si>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</si>
  <si>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</si>
  <si>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</si>
  <si>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</si>
  <si>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</si>
  <si>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</si>
  <si>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</si>
  <si>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</si>
  <si>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</si>
  <si>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</si>
  <si>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</si>
  <si>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</si>
  <si>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</si>
  <si>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</si>
  <si>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</si>
  <si>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</si>
  <si>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</si>
  <si>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</si>
  <si>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</si>
  <si>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</si>
  <si>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</si>
  <si>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</si>
  <si>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</si>
  <si>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</si>
  <si>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</si>
  <si>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</si>
  <si>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</si>
  <si>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</si>
  <si>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</si>
  <si>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</si>
  <si>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</si>
  <si>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</si>
  <si>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</si>
  <si>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</si>
  <si>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</si>
  <si>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</si>
  <si>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</si>
  <si>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</si>
  <si>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</si>
  <si>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</si>
  <si>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</si>
  <si>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</si>
  <si>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</si>
  <si>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</si>
  <si>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</si>
  <si>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</si>
  <si>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</si>
  <si>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</si>
  <si>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</si>
  <si>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</si>
  <si>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</si>
  <si>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</si>
  <si>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</si>
  <si>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</si>
  <si>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</si>
  <si>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</si>
  <si>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</si>
  <si>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</si>
  <si>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</si>
  <si>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</si>
  <si>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</si>
  <si>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</si>
  <si>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</si>
  <si>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</si>
  <si>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</si>
  <si>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</si>
  <si>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</si>
  <si>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</si>
  <si>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</si>
  <si>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</si>
  <si>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</si>
  <si>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</si>
  <si>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</si>
  <si>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</si>
  <si>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</si>
  <si>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</si>
  <si>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</si>
  <si>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</si>
  <si>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</si>
  <si>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</si>
  <si>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</si>
  <si>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</si>
  <si>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</si>
  <si>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</si>
  <si>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</si>
  <si>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</si>
  <si>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</si>
  <si>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</si>
  <si>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</si>
  <si>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</si>
  <si>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</si>
  <si>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</si>
  <si>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</si>
  <si>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</si>
  <si>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</si>
  <si>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</si>
  <si>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</si>
  <si>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</si>
  <si>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</si>
  <si>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</si>
  <si>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</si>
  <si>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</si>
  <si>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</si>
  <si>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</si>
  <si>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</si>
  <si>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</si>
  <si>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</si>
  <si>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</si>
  <si>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</si>
  <si>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</si>
  <si>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</si>
  <si>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</si>
  <si>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</si>
  <si>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</si>
  <si>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</si>
  <si>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</si>
  <si>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</si>
  <si>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</si>
  <si>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</si>
  <si>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</si>
  <si>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</si>
  <si>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</si>
  <si>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</si>
  <si>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</si>
  <si>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</si>
  <si>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</si>
  <si>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</si>
  <si>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</si>
  <si>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</si>
  <si>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</si>
  <si>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</si>
  <si>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</si>
  <si>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</si>
  <si>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</si>
  <si>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</si>
  <si>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</si>
  <si>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</si>
  <si>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</si>
  <si>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</si>
  <si>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</si>
  <si>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</si>
  <si>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</si>
  <si>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</si>
  <si>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</si>
  <si>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</si>
  <si>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</si>
  <si>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</si>
  <si>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</si>
  <si>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</si>
  <si>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</si>
  <si>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</si>
  <si>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</si>
  <si>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</si>
  <si>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</si>
  <si>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</si>
  <si>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</si>
  <si>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</si>
  <si>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</si>
  <si>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</si>
  <si>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</si>
  <si>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</si>
  <si>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</si>
  <si>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</si>
  <si>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</si>
  <si>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</si>
  <si>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</si>
  <si>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</si>
  <si>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</si>
  <si>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</si>
  <si>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</si>
  <si>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</si>
  <si>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</si>
  <si>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</si>
  <si>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</si>
  <si>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</si>
  <si>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</si>
  <si>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</si>
  <si>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</si>
  <si>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</si>
  <si>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</si>
  <si>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</si>
  <si>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</si>
  <si>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</si>
  <si>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</si>
  <si>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</si>
  <si>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</si>
  <si>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</si>
  <si>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</si>
  <si>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</si>
  <si>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</si>
  <si>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</si>
  <si>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</si>
  <si>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</si>
  <si>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</si>
  <si>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</si>
  <si>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</si>
  <si>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</si>
  <si>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</si>
  <si>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</si>
  <si>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</si>
  <si>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</si>
  <si>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</si>
  <si>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</si>
  <si>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</si>
  <si>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</si>
  <si>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</si>
  <si>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</si>
  <si>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</si>
  <si>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</si>
  <si>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</si>
  <si>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</si>
  <si>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</si>
  <si>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</si>
  <si>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</si>
  <si>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</si>
  <si>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</si>
  <si>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</si>
  <si>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</si>
  <si>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</si>
  <si>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</si>
  <si>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</si>
  <si>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</si>
  <si>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</si>
  <si>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</si>
  <si>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</si>
  <si>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</si>
  <si>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</si>
  <si>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</si>
  <si>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</si>
  <si>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</si>
  <si>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</si>
  <si>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</si>
  <si>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</si>
  <si>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</si>
  <si>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</si>
  <si>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</si>
  <si>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</si>
  <si>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</si>
  <si>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</si>
  <si>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</si>
  <si>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</si>
  <si>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</si>
  <si>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</si>
  <si>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</si>
  <si>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</si>
  <si>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</si>
  <si>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</si>
  <si>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</si>
  <si>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</si>
  <si>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</si>
  <si>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</si>
  <si>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</si>
  <si>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</si>
  <si>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</si>
  <si>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</si>
  <si>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</si>
  <si>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</si>
  <si>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</si>
  <si>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</si>
  <si>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</si>
  <si>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</si>
  <si>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</si>
  <si>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</si>
  <si>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</si>
  <si>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</si>
  <si>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</si>
  <si>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</si>
  <si>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</si>
  <si>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</si>
  <si>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</si>
  <si>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</si>
  <si>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</si>
  <si>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</si>
  <si>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</si>
  <si>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</si>
  <si>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</si>
  <si>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</si>
  <si>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</si>
  <si>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</si>
  <si>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</si>
  <si>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</si>
  <si>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</si>
  <si>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</si>
  <si>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</si>
  <si>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</si>
  <si>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</si>
  <si>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</si>
  <si>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</si>
  <si>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</si>
  <si>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</si>
  <si>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</si>
  <si>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</si>
  <si>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</si>
  <si>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</si>
  <si>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</si>
  <si>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</si>
  <si>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</si>
  <si>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</si>
  <si>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</si>
  <si>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</si>
  <si>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</si>
  <si>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</si>
  <si>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</si>
  <si>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</si>
  <si>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</si>
  <si>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</si>
  <si>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</si>
  <si>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</si>
  <si>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</si>
  <si>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</si>
  <si>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</si>
  <si>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</si>
  <si>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</si>
  <si>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</si>
  <si>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</si>
  <si>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</si>
  <si>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</si>
  <si>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</si>
  <si>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</si>
  <si>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</si>
  <si>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</si>
  <si>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</si>
  <si>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</si>
  <si>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</si>
  <si>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</si>
  <si>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</si>
  <si>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</si>
  <si>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</si>
  <si>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</si>
  <si>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</si>
  <si>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</si>
  <si>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</si>
  <si>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</si>
  <si>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</si>
  <si>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</si>
  <si>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</si>
  <si>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</si>
  <si>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</si>
  <si>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</si>
  <si>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</si>
  <si>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</si>
  <si>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</si>
  <si>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</si>
  <si>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</si>
  <si>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</si>
  <si>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</si>
  <si>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</si>
  <si>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</si>
  <si>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</si>
  <si>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</si>
  <si>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</si>
  <si>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</si>
  <si>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</si>
  <si>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</si>
  <si>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</si>
  <si>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</si>
  <si>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</si>
  <si>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</si>
  <si>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</si>
  <si>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</si>
  <si>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</si>
  <si>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</si>
  <si>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</si>
  <si>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</si>
  <si>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</si>
  <si>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</si>
  <si>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</si>
  <si>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</si>
  <si>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</si>
  <si>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</si>
  <si>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</si>
  <si>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</si>
  <si>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</si>
  <si>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</si>
  <si>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</si>
  <si>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</si>
  <si>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</si>
  <si>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</si>
  <si>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</si>
  <si>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</si>
  <si>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</si>
  <si>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</si>
  <si>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</si>
  <si>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</si>
  <si>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</si>
  <si>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</si>
  <si>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</si>
  <si>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</si>
  <si>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</si>
  <si>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</si>
  <si>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</si>
  <si>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</si>
  <si>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</si>
  <si>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</si>
  <si>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</si>
  <si>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</si>
  <si>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</si>
  <si>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</si>
  <si>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</si>
  <si>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</si>
  <si>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</si>
  <si>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</si>
  <si>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</si>
  <si>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</si>
  <si>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</si>
  <si>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</si>
  <si>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</si>
  <si>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</si>
  <si>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</si>
  <si>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</si>
  <si>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</si>
  <si>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</si>
  <si>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</si>
  <si>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</si>
  <si>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</si>
  <si>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</si>
  <si>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</si>
  <si>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</si>
  <si>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</si>
  <si>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</si>
  <si>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</si>
  <si>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</si>
  <si>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</si>
  <si>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</si>
  <si>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</si>
  <si>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</si>
  <si>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</si>
  <si>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</si>
  <si>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</si>
  <si>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</si>
  <si>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</si>
  <si>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</si>
  <si>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</si>
  <si>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</si>
  <si>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</si>
  <si>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</si>
  <si>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</si>
  <si>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</si>
  <si>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</si>
  <si>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</si>
  <si>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</si>
  <si>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</si>
  <si>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</si>
  <si>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</si>
  <si>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</si>
  <si>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</si>
  <si>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</si>
  <si>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</si>
  <si>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</si>
  <si>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</si>
  <si>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</si>
  <si>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</si>
  <si>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</si>
  <si>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</si>
  <si>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</si>
  <si>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</si>
  <si>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</si>
  <si>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</si>
  <si>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</si>
  <si>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</si>
  <si>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</si>
  <si>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</si>
  <si>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</si>
  <si>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</si>
  <si>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</si>
  <si>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</si>
  <si>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</si>
  <si>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</si>
  <si>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</si>
  <si>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</si>
  <si>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</si>
  <si>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</si>
  <si>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</si>
  <si>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</si>
  <si>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</si>
  <si>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</si>
  <si>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</si>
  <si>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</si>
  <si>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</si>
  <si>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</si>
  <si>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</si>
  <si>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</si>
  <si>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</si>
  <si>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</si>
  <si>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</si>
  <si>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</si>
  <si>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</si>
  <si>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</si>
  <si>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</si>
  <si>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</si>
  <si>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</si>
  <si>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</si>
  <si>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</si>
  <si>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</si>
  <si>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</si>
  <si>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</si>
  <si>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</si>
  <si>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</si>
  <si>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</si>
  <si>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</si>
  <si>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</si>
  <si>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</si>
  <si>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</si>
  <si>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</si>
  <si>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</si>
  <si>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</si>
  <si>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</si>
  <si>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</si>
  <si>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</si>
  <si>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</si>
  <si>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</si>
  <si>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</si>
  <si>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</si>
  <si>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</si>
  <si>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</si>
  <si>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</si>
  <si>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</si>
  <si>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</si>
  <si>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</si>
  <si>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</si>
  <si>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</si>
  <si>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</si>
  <si>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</si>
  <si>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</si>
  <si>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</si>
  <si>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</si>
  <si>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</si>
  <si>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</si>
  <si>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</si>
  <si>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</si>
  <si>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</si>
  <si>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</si>
  <si>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</si>
  <si>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</si>
  <si>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</si>
  <si>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</si>
  <si>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</si>
  <si>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</si>
  <si>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</si>
  <si>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</si>
  <si>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</si>
  <si>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</si>
  <si>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</si>
  <si>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</si>
  <si>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</si>
  <si>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</si>
  <si>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</si>
  <si>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</si>
  <si>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</si>
  <si>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</si>
  <si>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</si>
  <si>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</si>
  <si>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</si>
  <si>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</si>
  <si>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</si>
  <si>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</si>
  <si>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</si>
  <si>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</si>
  <si>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</si>
  <si>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</si>
  <si>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</si>
  <si>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</si>
  <si>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</si>
  <si>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</si>
  <si>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</si>
  <si>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</si>
  <si>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</si>
  <si>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</si>
  <si>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</si>
  <si>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</si>
  <si>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</si>
  <si>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</si>
  <si>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</si>
  <si>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</si>
  <si>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</si>
  <si>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</si>
  <si>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</si>
  <si>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</si>
  <si>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</si>
  <si>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</si>
  <si>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</si>
  <si>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</si>
  <si>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</si>
  <si>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</si>
  <si>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</si>
  <si>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</si>
  <si>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</si>
  <si>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</si>
  <si>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</si>
  <si>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</si>
  <si>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</si>
  <si>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</si>
  <si>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</si>
  <si>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</si>
  <si>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</si>
  <si>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</si>
  <si>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</si>
  <si>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</si>
  <si>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</si>
  <si>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</si>
  <si>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</si>
  <si>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</si>
  <si>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</si>
  <si>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</si>
  <si>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</si>
  <si>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</si>
  <si>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</si>
  <si>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</si>
  <si>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</si>
  <si>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</si>
  <si>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</si>
  <si>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</si>
  <si>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</si>
  <si>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</si>
  <si>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</si>
  <si>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</si>
  <si>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</si>
  <si>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</si>
  <si>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</si>
  <si>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</si>
  <si>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</si>
  <si>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</si>
  <si>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</si>
  <si>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</si>
  <si>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</si>
  <si>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</si>
  <si>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</si>
  <si>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</si>
  <si>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</si>
  <si>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</si>
  <si>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</si>
  <si>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</si>
  <si>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</si>
  <si>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</si>
  <si>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</si>
  <si>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</si>
  <si>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</si>
  <si>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</si>
  <si>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</si>
  <si>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</si>
  <si>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</si>
  <si>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</si>
  <si>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</si>
  <si>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</si>
  <si>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</si>
  <si>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</si>
  <si>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</si>
  <si>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</si>
  <si>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</si>
  <si>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</si>
  <si>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</si>
  <si>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</si>
  <si>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</si>
  <si>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</si>
  <si>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</si>
  <si>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</si>
  <si>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</si>
  <si>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</si>
  <si>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</si>
  <si>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</si>
  <si>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</si>
  <si>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</si>
  <si>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</si>
  <si>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</si>
  <si>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</si>
  <si>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</si>
  <si>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</si>
  <si>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</si>
  <si>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</si>
  <si>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</si>
  <si>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</si>
  <si>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</si>
  <si>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</si>
  <si>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</si>
  <si>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</si>
  <si>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</si>
  <si>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</si>
  <si>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</si>
  <si>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</si>
  <si>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</si>
  <si>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</si>
  <si>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</si>
  <si>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</si>
  <si>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</si>
  <si>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</si>
  <si>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</si>
  <si>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</si>
  <si>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</si>
  <si>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</si>
  <si>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</si>
  <si>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</si>
  <si>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</si>
  <si>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</si>
  <si>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</si>
  <si>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</si>
  <si>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</si>
  <si>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</si>
  <si>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</si>
  <si>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</si>
  <si>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</si>
  <si>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</si>
  <si>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</si>
  <si>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</si>
  <si>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</si>
  <si>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</si>
  <si>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</si>
  <si>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</si>
  <si>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</si>
  <si>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</si>
  <si>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</si>
  <si>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</si>
  <si>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</si>
  <si>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</si>
  <si>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</si>
  <si>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</si>
  <si>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</si>
  <si>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</si>
  <si>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</si>
  <si>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</si>
  <si>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</si>
  <si>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</si>
  <si>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</si>
  <si>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</si>
  <si>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</si>
  <si>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</si>
  <si>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</si>
  <si>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</si>
  <si>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</si>
  <si>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</si>
  <si>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</si>
  <si>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</si>
  <si>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</si>
  <si>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</si>
  <si>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</si>
  <si>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</si>
  <si>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</si>
  <si>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</si>
  <si>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</si>
  <si>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</si>
  <si>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</si>
  <si>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</si>
  <si>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</si>
  <si>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</si>
  <si>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</si>
  <si>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</si>
  <si>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</si>
  <si>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</si>
  <si>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</si>
  <si>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</si>
  <si>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</si>
  <si>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</si>
  <si>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</si>
  <si>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</si>
  <si>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</si>
  <si>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</si>
  <si>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</si>
  <si>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</si>
  <si>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</si>
  <si>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</si>
  <si>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</si>
  <si>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</si>
  <si>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</si>
  <si>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</si>
  <si>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</si>
  <si>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</si>
  <si>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</si>
  <si>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</si>
  <si>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</si>
  <si>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</si>
  <si>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</si>
  <si>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</si>
  <si>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</si>
  <si>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</si>
  <si>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</si>
  <si>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</si>
  <si>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</si>
  <si>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</si>
  <si>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</si>
  <si>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</si>
  <si>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</si>
  <si>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</si>
  <si>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</si>
  <si>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</si>
  <si>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</si>
  <si>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</si>
  <si>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</si>
  <si>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</si>
  <si>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</si>
  <si>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</si>
  <si>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</si>
  <si>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</si>
  <si>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</si>
  <si>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</si>
  <si>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</si>
  <si>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</si>
  <si>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</si>
  <si>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</si>
  <si>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</si>
  <si>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</si>
  <si>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</si>
  <si>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</si>
  <si>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</si>
  <si>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</si>
  <si>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</si>
  <si>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</si>
  <si>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</si>
  <si>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</si>
  <si>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</si>
  <si>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</si>
  <si>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</si>
  <si>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</si>
  <si>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</si>
  <si>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</si>
  <si>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</si>
  <si>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</si>
  <si>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</si>
  <si>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</si>
  <si>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</si>
  <si>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</si>
  <si>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</si>
  <si>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</si>
  <si>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</si>
  <si>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</si>
  <si>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</si>
  <si>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</si>
  <si>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</si>
  <si>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</si>
  <si>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</si>
  <si>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</si>
  <si>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</si>
  <si>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</si>
  <si>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</si>
  <si>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</si>
  <si>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</si>
  <si>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</si>
  <si>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</si>
  <si>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</si>
  <si>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</si>
  <si>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</si>
  <si>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</si>
  <si>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</si>
  <si>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</si>
  <si>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</si>
  <si>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</si>
  <si>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</si>
  <si>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</si>
  <si>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</si>
  <si>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</si>
  <si>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</si>
  <si>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</si>
  <si>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</si>
  <si>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</si>
  <si>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</si>
  <si>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</si>
  <si>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</si>
  <si>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</si>
  <si>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</si>
  <si>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</si>
  <si>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</si>
  <si>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</si>
  <si>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</si>
  <si>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</si>
  <si>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</si>
  <si>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</si>
  <si>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</si>
  <si>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</si>
  <si>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</si>
  <si>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</si>
  <si>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</si>
  <si>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</si>
  <si>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</si>
  <si>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</si>
  <si>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</si>
  <si>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</si>
  <si>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</si>
  <si>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</si>
  <si>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</si>
  <si>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</si>
  <si>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</si>
  <si>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</si>
  <si>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</si>
  <si>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</si>
  <si>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</si>
  <si>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</si>
  <si>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</si>
  <si>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</si>
  <si>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</si>
  <si>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</si>
  <si>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</si>
  <si>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</si>
  <si>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</si>
  <si>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</si>
  <si>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</si>
  <si>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</si>
  <si>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</si>
  <si>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</si>
  <si>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</si>
  <si>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</si>
  <si>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</si>
  <si>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</si>
  <si>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</si>
  <si>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</si>
  <si>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</si>
  <si>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</si>
  <si>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</si>
  <si>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</si>
  <si>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</si>
  <si>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</si>
  <si>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</si>
  <si>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</si>
  <si>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</si>
  <si>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</si>
  <si>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</si>
  <si>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</si>
  <si>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</si>
  <si>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</si>
  <si>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</si>
  <si>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</si>
  <si>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</si>
  <si>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</si>
  <si>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</si>
  <si>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</si>
  <si>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</si>
  <si>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</si>
  <si>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</si>
  <si>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</si>
  <si>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</si>
  <si>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</si>
  <si>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</si>
  <si>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</si>
  <si>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</si>
  <si>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</si>
  <si>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</si>
  <si>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</si>
  <si>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</si>
  <si>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</si>
  <si>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</si>
  <si>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</si>
  <si>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</si>
  <si>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</si>
  <si>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</si>
  <si>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</si>
  <si>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</si>
  <si>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</si>
  <si>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</si>
  <si>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</si>
  <si>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</si>
  <si>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</si>
  <si>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</si>
  <si>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</si>
  <si>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</si>
  <si>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</si>
  <si>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</si>
  <si>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</si>
  <si>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</si>
  <si>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</si>
  <si>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</si>
  <si>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</si>
  <si>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</si>
  <si>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</si>
  <si>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</si>
  <si>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</si>
  <si>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</si>
  <si>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</si>
  <si>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</si>
  <si>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</si>
  <si>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</si>
  <si>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</si>
  <si>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</si>
  <si>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</si>
  <si>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</si>
  <si>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</si>
  <si>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</si>
  <si>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</si>
  <si>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</si>
  <si>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</si>
  <si>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</si>
  <si>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</si>
  <si>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</si>
  <si>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</si>
  <si>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</si>
  <si>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</si>
  <si>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</si>
  <si>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</si>
  <si>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</si>
  <si>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</si>
  <si>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</si>
  <si>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</si>
  <si>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</si>
  <si>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</si>
  <si>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</si>
  <si>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</si>
  <si>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</si>
  <si>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</si>
  <si>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</si>
  <si>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</si>
  <si>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</si>
  <si>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</si>
  <si>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</si>
  <si>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</si>
  <si>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</si>
  <si>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</si>
  <si>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</si>
  <si>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</si>
  <si>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</si>
  <si>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</si>
  <si>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</si>
  <si>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</si>
  <si>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</si>
  <si>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</si>
  <si>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</si>
  <si>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</si>
  <si>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</si>
  <si>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</si>
  <si>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</si>
  <si>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</si>
  <si>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</si>
  <si>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</si>
  <si>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</si>
  <si>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</si>
  <si>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</si>
  <si>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</si>
  <si>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</si>
  <si>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</si>
  <si>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</si>
  <si>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</si>
  <si>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</si>
  <si>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</si>
  <si>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</si>
  <si>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</si>
  <si>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</si>
  <si>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</si>
  <si>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</si>
  <si>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</si>
  <si>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</si>
  <si>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</si>
  <si>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</si>
  <si>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</si>
  <si>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</si>
  <si>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</si>
  <si>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</si>
  <si>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</si>
  <si>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</si>
  <si>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</si>
  <si>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</si>
  <si>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</si>
  <si>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</si>
  <si>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</si>
  <si>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</si>
  <si>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</si>
  <si>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</si>
  <si>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</si>
  <si>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</si>
  <si>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</si>
  <si>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</si>
  <si>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</si>
  <si>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</si>
  <si>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</si>
  <si>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</si>
  <si>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</si>
  <si>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</si>
  <si>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</si>
  <si>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</si>
  <si>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</si>
  <si>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</si>
  <si>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</si>
  <si>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</si>
  <si>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</si>
  <si>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</si>
  <si>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</si>
  <si>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</si>
  <si>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</si>
  <si>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</si>
  <si>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</si>
  <si>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</si>
  <si>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</si>
  <si>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</si>
  <si>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</si>
  <si>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</si>
  <si>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</si>
  <si>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</si>
  <si>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</si>
  <si>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</si>
  <si>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</si>
  <si>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</si>
  <si>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</si>
  <si>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</si>
  <si>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</si>
  <si>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</si>
  <si>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</si>
  <si>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</si>
  <si>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</si>
  <si>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</si>
  <si>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</si>
  <si>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</si>
  <si>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</si>
  <si>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</si>
  <si>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</si>
  <si>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</si>
  <si>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</si>
  <si>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</si>
  <si>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</si>
  <si>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</si>
  <si>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</si>
  <si>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</si>
  <si>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</si>
  <si>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</si>
  <si>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</si>
  <si>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</si>
  <si>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</si>
  <si>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</si>
  <si>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</si>
  <si>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</si>
  <si>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</si>
  <si>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</si>
  <si>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</si>
  <si>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</si>
  <si>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</si>
  <si>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</si>
  <si>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</si>
  <si>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</si>
  <si>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</si>
  <si>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</si>
  <si>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</si>
  <si>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</si>
  <si>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</si>
  <si>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</si>
  <si>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</si>
  <si>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</si>
  <si>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</si>
  <si>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</si>
  <si>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</si>
  <si>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</si>
  <si>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</si>
  <si>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</si>
  <si>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</si>
  <si>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</si>
  <si>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</si>
  <si>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</si>
  <si>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</si>
  <si>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</si>
  <si>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</si>
  <si>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</si>
  <si>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</si>
  <si>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</si>
  <si>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</si>
  <si>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</si>
  <si>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</si>
  <si>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</si>
  <si>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</si>
  <si>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</si>
  <si>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</si>
  <si>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</si>
  <si>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</si>
  <si>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</si>
  <si>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</si>
  <si>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</si>
  <si>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</si>
  <si>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</si>
  <si>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</si>
  <si>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</si>
  <si>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</si>
  <si>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</si>
  <si>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</si>
  <si>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</si>
  <si>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</si>
  <si>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</si>
  <si>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</si>
  <si>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</si>
  <si>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</si>
  <si>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</si>
  <si>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</si>
  <si>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</si>
  <si>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</si>
  <si>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</si>
  <si>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</si>
  <si>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</si>
  <si>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</si>
  <si>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</si>
  <si>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</si>
  <si>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</si>
  <si>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</si>
  <si>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</si>
  <si>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</si>
  <si>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</si>
  <si>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</si>
  <si>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</si>
  <si>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</si>
  <si>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</si>
  <si>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</si>
  <si>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</si>
  <si>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</si>
  <si>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</si>
  <si>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</si>
  <si>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</si>
  <si>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</si>
  <si>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</si>
  <si>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</si>
  <si>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</si>
  <si>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</si>
  <si>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</si>
  <si>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</si>
  <si>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</si>
  <si>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</si>
  <si>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</si>
  <si>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</si>
  <si>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</si>
  <si>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</si>
  <si>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</si>
  <si>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</si>
  <si>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</si>
  <si>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</si>
  <si>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</si>
  <si>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</si>
  <si>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</si>
  <si>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</si>
  <si>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</si>
  <si>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</si>
  <si>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</si>
  <si>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</si>
  <si>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</si>
  <si>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</si>
  <si>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</si>
  <si>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</si>
  <si>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</si>
  <si>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</si>
  <si>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</si>
  <si>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</si>
  <si>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</si>
  <si>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</si>
  <si>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</si>
  <si>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</si>
  <si>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</si>
  <si>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</si>
  <si>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</si>
  <si>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</si>
  <si>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</si>
  <si>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</si>
  <si>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</si>
  <si>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</si>
  <si>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</si>
  <si>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</si>
  <si>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</si>
  <si>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</si>
  <si>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</si>
  <si>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</si>
  <si>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</si>
  <si>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</si>
  <si>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</si>
  <si>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</si>
  <si>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</si>
  <si>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</si>
  <si>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</si>
  <si>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</si>
  <si>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</si>
  <si>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</si>
  <si>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</si>
  <si>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</si>
  <si>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</si>
  <si>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</si>
  <si>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</si>
  <si>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</si>
  <si>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</si>
  <si>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</si>
  <si>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</si>
  <si>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</si>
  <si>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</si>
  <si>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</si>
  <si>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</si>
  <si>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</si>
  <si>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</si>
  <si>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</si>
  <si>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</si>
  <si>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</si>
  <si>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</si>
  <si>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</si>
  <si>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</si>
  <si>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</si>
  <si>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</si>
  <si>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</si>
  <si>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</si>
  <si>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</si>
  <si>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</si>
  <si>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</si>
  <si>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</si>
  <si>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</si>
  <si>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</si>
  <si>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</si>
  <si>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</si>
  <si>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</si>
  <si>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</si>
  <si>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</si>
  <si>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</si>
  <si>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</si>
  <si>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</si>
  <si>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</si>
  <si>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</si>
  <si>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</si>
  <si>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</si>
  <si>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</si>
  <si>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</si>
  <si>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</si>
  <si>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</si>
  <si>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</si>
  <si>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</si>
  <si>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</si>
  <si>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</si>
  <si>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</si>
  <si>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</si>
  <si>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</si>
  <si>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</si>
  <si>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</si>
  <si>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</si>
  <si>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</si>
  <si>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</si>
  <si>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</si>
  <si>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</si>
  <si>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</si>
  <si>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</si>
  <si>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</si>
  <si>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</si>
  <si>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</si>
  <si>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</si>
  <si>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</si>
  <si>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</si>
  <si>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</si>
  <si>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</si>
  <si>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</si>
  <si>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</si>
  <si>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</si>
  <si>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</si>
  <si>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</si>
  <si>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</si>
  <si>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</si>
  <si>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</si>
  <si>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</si>
  <si>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</si>
  <si>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</si>
  <si>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</si>
  <si>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</si>
  <si>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</si>
  <si>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</si>
  <si>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</si>
  <si>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</si>
  <si>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</si>
  <si>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</si>
  <si>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</si>
  <si>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</si>
  <si>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</si>
  <si>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</si>
  <si>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</si>
  <si>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</si>
  <si>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</si>
  <si>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</si>
  <si>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</si>
  <si>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</si>
  <si>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</si>
  <si>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</si>
  <si>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</si>
  <si>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</si>
  <si>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</si>
  <si>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</si>
  <si>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</si>
  <si>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</si>
  <si>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</si>
  <si>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</si>
  <si>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</si>
  <si>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</si>
  <si>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</si>
  <si>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</si>
  <si>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</si>
  <si>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</si>
  <si>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</si>
  <si>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</si>
  <si>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</si>
  <si>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</si>
  <si>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</si>
  <si>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</si>
  <si>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</si>
  <si>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</si>
  <si>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</si>
  <si>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</si>
  <si>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</si>
  <si>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</si>
  <si>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</si>
  <si>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</si>
  <si>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</si>
  <si>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</si>
  <si>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</si>
  <si>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</si>
  <si>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</si>
  <si>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</si>
  <si>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</si>
  <si>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</si>
  <si>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</si>
  <si>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</si>
  <si>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</si>
  <si>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</si>
  <si>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</si>
  <si>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</si>
  <si>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</si>
  <si>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</si>
  <si>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</si>
  <si>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</si>
  <si>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</si>
  <si>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</si>
  <si>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</si>
  <si>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</si>
  <si>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</si>
  <si>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</si>
  <si>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</si>
  <si>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</si>
  <si>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</si>
  <si>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</si>
  <si>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</si>
  <si>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</si>
  <si>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</si>
  <si>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</si>
  <si>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</si>
  <si>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</si>
  <si>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</si>
  <si>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</si>
  <si>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</si>
  <si>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</si>
  <si>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</si>
  <si>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</si>
  <si>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</si>
  <si>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</si>
  <si>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</si>
  <si>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</si>
  <si>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</si>
  <si>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</si>
  <si>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</si>
  <si>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</si>
  <si>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</si>
  <si>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</si>
  <si>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</si>
  <si>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</si>
  <si>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</si>
  <si>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</si>
  <si>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</si>
  <si>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</si>
  <si>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</si>
  <si>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</si>
  <si>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</si>
  <si>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</si>
  <si>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</si>
  <si>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</si>
  <si>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</si>
  <si>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</si>
  <si>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</si>
  <si>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</si>
  <si>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</si>
  <si>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</si>
  <si>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</si>
  <si>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</si>
  <si>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</si>
  <si>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</si>
  <si>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</si>
  <si>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</si>
  <si>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</si>
  <si>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</si>
  <si>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</si>
  <si>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</si>
  <si>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</si>
  <si>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</si>
  <si>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</si>
  <si>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</si>
  <si>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</si>
  <si>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</si>
  <si>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</si>
  <si>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</si>
  <si>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</si>
  <si>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</si>
  <si>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</si>
  <si>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</si>
  <si>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</si>
  <si>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</si>
  <si>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</si>
  <si>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</si>
  <si>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</si>
  <si>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</si>
  <si>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</si>
  <si>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</si>
  <si>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</si>
  <si>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</si>
  <si>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</si>
  <si>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</si>
  <si>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</si>
  <si>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</si>
  <si>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</si>
  <si>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</si>
  <si>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</si>
  <si>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</si>
  <si>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</si>
  <si>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</si>
  <si>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</si>
  <si>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</si>
  <si>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</si>
  <si>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</si>
  <si>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</si>
  <si>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</si>
  <si>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</si>
  <si>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</si>
  <si>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</si>
  <si>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</si>
  <si>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</si>
  <si>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</si>
  <si>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</si>
  <si>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</si>
  <si>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</si>
  <si>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</si>
  <si>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</si>
  <si>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</si>
  <si>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</si>
  <si>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</si>
  <si>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</si>
  <si>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</si>
  <si>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</si>
  <si>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</si>
  <si>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</si>
  <si>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</si>
  <si>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</si>
  <si>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</si>
  <si>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</si>
  <si>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</si>
  <si>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</si>
  <si>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</si>
  <si>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</si>
  <si>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</si>
  <si>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</si>
  <si>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</si>
  <si>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</si>
  <si>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</si>
  <si>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</si>
  <si>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</si>
  <si>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</si>
  <si>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</si>
  <si>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</si>
  <si>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</si>
  <si>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</si>
  <si>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</si>
  <si>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</si>
  <si>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</si>
  <si>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</si>
  <si>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</si>
  <si>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</si>
  <si>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</si>
  <si>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</si>
  <si>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</si>
  <si>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</si>
  <si>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</si>
  <si>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</si>
  <si>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</si>
  <si>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</si>
  <si>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</si>
  <si>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</si>
  <si>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</si>
  <si>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</si>
  <si>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</si>
  <si>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</si>
  <si>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</si>
  <si>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</si>
  <si>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</si>
  <si>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</si>
  <si>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</si>
  <si>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</si>
  <si>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</si>
  <si>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</si>
  <si>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</si>
  <si>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</si>
  <si>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</si>
  <si>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</si>
  <si>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</si>
  <si>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</si>
  <si>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</si>
  <si>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</si>
  <si>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</si>
  <si>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</si>
  <si>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</si>
  <si>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</si>
  <si>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</si>
  <si>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</si>
  <si>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</si>
  <si>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</si>
  <si>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</si>
  <si>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</si>
  <si>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</si>
  <si>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</si>
  <si>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</si>
  <si>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</si>
  <si>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</si>
  <si>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25 min </t>
  </si>
  <si>
    <t>PCM-20251117-00000564</t>
  </si>
  <si>
    <t xml:space="preserve">site again down at 2025-11-17 09:45:20 / EM team need 15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</si>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</sst>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315.47353032407409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45978.42195625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45978.42195625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45978.42195625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45978.42195625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45978.42195625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45978.42195625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45978.42195625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45978.42195625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45978.42195625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45978.42195625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45978.42195625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45978.42195625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45978.42195625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45978.42195625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45978.42195625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45978.42195625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45978.42195625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45978.42195625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45978.42195625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45978.42195625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45978.42195625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45978.42195625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45978.42195625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45978.42195625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45978.42195625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45978.42195625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45978.42195625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45978.42195625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45978.42195625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45978.42195625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45978.42195625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45978.42195625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45978.42195625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45978.42195625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45978.42195625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45978.42195625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45978.42195625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45978.42195625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45978.42195625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45978.42195625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45978.42195625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45978.42195625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45978.42195625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45978.42195625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45978.42195625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45978.42195625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45978.42195625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45978.42195625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45978.42195625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45978.42195625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45978.42195625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45978.42195625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45978.42195625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45978.42195625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45978.42195625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45978.42195625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45978.42195625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45978.42195625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45978.42195625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45978.42195625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45978.42195625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45978.42195625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45978.42195625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45978.42195625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45978.42195625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45978.42195625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45978.42195625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45978.42195625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45978.42195625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45978.42195625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45978.42195625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45978.42195625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45978.42195625</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FD9AC2E-C2DB-48FD-8460-D591B2789CA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153.42211828703876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1.985613657408976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6.4143750001676381E-2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45978.42195625</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45978.42195625</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45978.42195625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45978.42195625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45978.42195625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45978.42195625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45978.42195625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45978.42195625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45978.42195625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45978.42195625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45978.42195625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45978.42195625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45978.42195625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45978.42195625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45978.42195625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45978.42195625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45978.42195625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45978.42195625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45978.42195625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45978.42195625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45978.42195625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45978.42195625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45978.42195625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45978.42195625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45978.42195625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45978.42195625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45978.42195625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45978.42195625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45978.42195625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45978.42195625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45978.42195625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45978.42195625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45978.42195625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45978.42195625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45978.42195625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45978.42195625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45978.42195625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45978.42195625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45978.42195625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45978.42195625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45978.42195625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45978.42195625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45978.42195625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45978.42195625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45978.42195625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45978.42195625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45978.42195625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45978.42195625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45978.42195625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45978.42195625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45978.42195625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45978.42195625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45978.42195625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45978.42195625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45978.42195625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45978.42195625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45978.42195625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45978.42195625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45978.42195625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45978.42195625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45978.42195625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45978.42195625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45978.42195625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45978.42195625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45978.42195625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45978.42195625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45978.42195625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45978.42195625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45978.42195625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45978.42195625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45978.42195625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45978.42195625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45978.42195625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45978.42195625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45978.42195625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45978.42195625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45978.42195625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45978.42195625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45978.42195625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45978.42195625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45978.42195625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45978.42195625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45978.42195625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45978.42195625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45978.42195625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45978.42195625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45978.42195625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45978.42195625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45978.42195625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45978.42195625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45978.42195625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45978.42195625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45978.42195625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45978.42195625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45978.42195625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45978.42195625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45978.42195625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45978.42195625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45978.42195625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45978.42195625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45978.42195625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45978.42195625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45978.42195625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45978.42195625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45978.42195625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45978.42195625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45978.42195625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45978.42195625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45978.42195625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45978.42195625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45978.42195625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45978.42195625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45978.42195625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45978.42195625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45978.42195625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45978.42195625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45978.42195625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45978.42195625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45978.42195625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45978.42195625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45978.42195625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45978.42195625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45978.42195625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45978.42195625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45978.42195625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45978.42195625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45978.42195625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45978.42195625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45978.42195625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45978.42195625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45978.42195625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45978.42195625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45978.42195625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45978.42195625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45978.42195625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45978.42195625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45978.42195625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45978.42195625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45978.42195625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45978.42195625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45978.42195625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45978.42195625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45978.42195625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45978.42195625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45978.42195625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45978.42195625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45978.42195625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45978.42195625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45978.42195625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45978.42195625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45978.42195625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45978.42195625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45978.42195625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45978.42195625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45978.42195625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45978.42195625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45978.42195625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45978.42195625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45978.42195625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45978.42195625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45978.42195625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45978.42195625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45978.42195625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45978.42195625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45978.42195625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45978.42195625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45978.42195625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45978.42195625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45978.42195625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45978.42195625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45978.42195625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45978.42195625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45978.42195625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45978.42195625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45978.42195625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45978.42195625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45978.42195625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45978.42195625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45978.42195625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45978.42195625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45978.42195625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45978.42195625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45978.42195625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45978.42195625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45978.42195625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45978.42195625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45978.42195625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45978.42195625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45978.42195625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45978.42195625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45978.42195625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45978.42195625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45978.42195625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45978.42195625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45978.42195625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45978.42195625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45978.42195625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45978.42195625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45978.42195625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45978.42195625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45978.42195625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45978.42195625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45978.42195625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45978.42195625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45978.42195625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45978.42195625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45978.42195625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45978.42195625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45978.42195625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45978.42195625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45978.42195625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45978.42195625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45978.42195625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9.0486342589429114E-2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5.5590509262401611E-2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45978.42195625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45978.42195625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45978.42195625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45978.42195625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45978.42195625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45978.42195625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45978.42195625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45978.42195625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45978.42195625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45978.42195625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45978.42195625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45978.42195625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45978.42195625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45978.42195625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45978.42195625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45978.42195625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45978.42195625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45978.42195625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45978.42195625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45978.42195625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45978.42195625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45978.42195625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45978.42195625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45978.42195625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45978.42195625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45978.42195625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45978.42195625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45978.42195625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45978.42195625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45978.42195625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45978.42195625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45978.42195625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45978.42195625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45978.42195625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45978.42195625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45978.42195625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45978.42195625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45978.42195625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45978.42195625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45978.42195625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45978.42195625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45978.42195625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45978.42195625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45978.42195625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45978.42195625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45978.42195625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45978.42195625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45978.42195625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45978.42195625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45978.42195625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45978.42195625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45978.42195625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45978.42195625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45978.42195625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45978.42195625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45978.42195625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45978.42195625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45978.42195625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45978.42195625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45978.42195625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45978.42195625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45978.42195625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45978.42195625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45978.42195625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45978.42195625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45978.42195625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45978.42195625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45978.42195625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45978.42195625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45978.42195625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45978.42195625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45978.42195625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45978.42195625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45978.42195625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45978.42195625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45978.42195625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45978.42195625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45978.42195625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45978.42195625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45978.42195625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45978.42195625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45978.42195625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45978.42195625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45978.42195625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45978.42195625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45978.42195625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45978.42195625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45978.42195625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45978.42195625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45978.42195625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45978.42195625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45978.42195625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45978.42195625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45978.42195625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45978.42195625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45978.42195625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45978.42195625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45978.42195625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45978.42195625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45978.42195625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45978.42195625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45978.42195625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45978.42195625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45978.42195625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45978.42195625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45978.42195625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45978.42195625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45978.42195625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45978.42195625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45978.42195625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45978.42195625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45978.42195625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45978.42195625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45978.42195625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45978.42195625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45978.42195625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45978.42195625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45978.42195625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45978.42195625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45978.42195625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45978.42195625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45978.42195625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45978.42195625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45978.42195625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45978.42195625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45978.42195625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45978.42195625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45978.42195625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45978.42195625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45978.42195625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45978.42195625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45978.42195625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45978.42195625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45978.42195625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45978.42195625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45978.42195625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45978.42195625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45978.42195625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45978.42195625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45978.42195625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45978.42195625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45978.42195625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45978.42195625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45978.42195625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45978.42195625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45978.42195625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45978.42195625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45978.42195625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45978.42195625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45978.42195625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45978.42195625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45978.42195625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45978.42195625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45978.42195625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45978.42195625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45978.42195625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45978.42195625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45978.42195625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45978.42195625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45978.42195625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45978.42195625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45978.42195625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45978.42195625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45978.42195625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45978.42195625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45978.42195625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45978.42195625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45978.42195625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45978.42195625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45978.42195625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45978.42195625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45978.42195625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45978.42195625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45978.42195625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45978.42195625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45978.42195625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45978.42195625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45978.42195625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45978.42195625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45978.42195625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45978.42195625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45978.42195625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45978.42195625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45978.42195625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45978.42195625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45978.42195625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45978.42195625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45978.42195625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45978.42195625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45978.42195625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45978.42195625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45978.42195625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45978.42195625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45978.42195625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45978.42195625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45978.42195625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45978.42195625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45978.42195625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45978.42195625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45978.42195625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45978.42195625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45978.42195625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45978.42195625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45978.42195625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45978.42195625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45978.42195625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45978.42195625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45978.42195625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45978.42195625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45978.42195625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45978.42195625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45978.42195625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45978.42195625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45978.42195625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45978.42195625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45978.42195625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45978.42195625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45978.42195625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45978.42195625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45978.42195625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45978.42195625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45978.42195625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45978.42195625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45978.42195625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45978.42195625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45978.42195625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45978.42195625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45978.42195625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45978.42195625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45978.42195625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45978.42195625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45978.42195625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45978.42195625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45978.42195625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45978.42195625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45978.42195625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45978.42195625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45978.42195625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45978.42195625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45978.42195625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45978.42195625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45978.42195625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45978.42195625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45978.42195625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45978.42195625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45978.42195625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45978.42195625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45978.42195625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45978.42195625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45978.42195625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45978.42195625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45978.42195625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45978.42195625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45978.42195625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45978.42195625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45978.42195625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45978.42195625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45978.42195625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45978.42195625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45978.42195625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45978.42195625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45978.42195625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45978.42195625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45978.42195625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45978.42195625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45978.42195625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45978.42195625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45978.42195625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45978.42195625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45978.42195625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45978.42195625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45978.42195625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45978.42195625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45978.42195625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45978.42195625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45978.42195625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45978.42195625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45978.42195625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45978.42195625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45978.42195625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45978.42195625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45978.42195625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45978.42195625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45978.42195625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45978.42195625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45978.42195625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45978.42195625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45978.42195625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45978.42195625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45978.42195625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45978.42195625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45978.42195625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45978.42195625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45978.42195625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45978.42195625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45978.42195625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45978.42195625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45978.42195625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45978.42195625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45978.42195625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45978.42195625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45978.42195625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45978.42195625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45978.42195625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45978.42195625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45978.42195625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45978.42195625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45978.42195625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45978.42195625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45978.42195625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45978.42195625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45978.42195625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45978.42195625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45978.42195625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45978.42195625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45978.42195625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45978.42195625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45978.42195625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45978.42195625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45978.42195625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45978.42195625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45978.42195625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45978.42195625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45978.42195625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45978.42195625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45978.42195625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45978.42195625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45978.42195625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45978.42195625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45978.42195625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45978.42195625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45978.42195625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45978.42195625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45978.42195625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45978.42195625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45978.42195625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45978.42195625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45978.42195625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45978.42195625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45978.42195625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45978.42195625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45978.42195625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45978.42195625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45978.42195625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45978.42195625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45978.42195625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45978.42195625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45978.42195625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45978.42195625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45978.42195625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45978.42195625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45978.42195625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45978.42195625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45978.42195625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45978.42195625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45978.42195625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45978.42195625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45978.42195625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45978.42195625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45978.42195625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45978.42195625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45978.42195625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45978.42195625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45978.42195625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45978.42195625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45978.42195625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45978.42195625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45978.42195625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45978.42195625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45978.42195625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45978.42195625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45978.42195625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45978.42195625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45978.42195625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45978.42195625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45978.42195625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45978.42195625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45978.42195625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45978.42195625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45978.42195625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45978.42195625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45978.42195625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45978.42195625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45978.42195625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45978.42195625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45978.42195625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45978.42195625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45978.42195625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45978.42195625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45978.42195625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45978.42195625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45978.42195625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45978.42195625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45978.42195625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45978.42195625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45978.42195625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45978.42195625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45978.42195625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45978.42195625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45978.42195625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45978.42195625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45978.42195625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45978.42195625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45978.42195625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45978.42195625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45978.42195625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45978.42195625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45978.42195625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45978.42195625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45978.42195625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45978.42195625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45978.42195625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45978.42195625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45978.42195625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45978.42195625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45978.42195625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45978.42195625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45978.42195625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45978.42195625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45978.42195625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45978.42195625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45978.42195625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45978.42195625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45978.42195625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45978.42195625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45978.42195625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45978.42195625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45978.42195625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45978.42195625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45978.42195625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45978.42195625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45978.42195625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45978.42195625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45978.42195625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45978.42195625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45978.42195625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45978.42195625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45978.42195625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45978.42195625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45978.42195625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45978.42195625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45978.42195625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45978.42195625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45978.42195625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45978.42195625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45978.42195625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45978.42195625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45978.42195625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45978.42195625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45978.42195625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45978.42195625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45978.42195625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45978.42195625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45978.42195625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45978.42195625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45978.42195625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45978.42195625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45978.42195625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45978.42195625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45978.42195625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45978.42195625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45978.42195625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45978.42195625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45978.42195625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45978.42195625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45978.42195625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45978.42195625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45978.42195625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45978.42195625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45978.42195625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45978.42195625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45978.42195625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45978.42195625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45978.42195625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45978.42195625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45978.42195625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45978.42195625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45978.42195625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45978.42195625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45978.42195625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45978.42195625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45978.42195625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45978.42195625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45978.42195625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45978.42195625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45978.42195625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45978.42195625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45978.42195625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45978.42195625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45978.42195625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45978.42195625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45978.42195625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45978.42195625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45978.42195625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45978.42195625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45978.42195625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45978.42195625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45978.42195625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45978.42195625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45978.42195625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45978.42195625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45978.42195625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45978.42195625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45978.42195625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45978.42195625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45978.42195625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45978.42195625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45978.42195625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45978.42195625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45978.42195625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45978.42195625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45978.42195625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45978.42195625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45978.42195625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45978.42195625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45978.42195625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45978.42195625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45978.42195625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45978.42195625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45978.42195625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45978.42195625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45978.42195625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45978.42195625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45978.42195625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45978.42195625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45978.42195625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45978.42195625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45978.42195625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45978.42195625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45978.42195625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45978.42195625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45978.42195625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45978.42195625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45978.42195625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45978.42195625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45978.42195625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45978.42195625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45978.42195625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45978.42195625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45978.42195625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45978.42195625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45978.42195625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45978.42195625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45978.42195625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45978.42195625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45978.42195625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45978.42195625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45978.42195625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45978.42195625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45978.42195625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45978.42195625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45978.42195625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45978.42195625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45978.42195625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45978.42195625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45978.42195625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45978.42195625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45978.42195625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45978.42195625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45978.42195625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45978.42195625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45978.42195625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45978.42195625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45978.42195625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45978.42195625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45978.42195625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45978.42195625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45978.42195625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45978.42195625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45978.42195625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45978.42195625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45978.42195625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45978.42195625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45978.42195625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45978.42195625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45978.42195625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45978.42195625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45978.42195625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45978.42195625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45978.42195625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45978.42195625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45978.42195625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45978.42195625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45978.42195625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45978.42195625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45978.42195625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45978.42195625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45978.42195625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45978.42195625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45978.42195625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45978.42195625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45978.42195625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45978.42195625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45978.42195625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45978.42195625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45978.42195625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45978.42195625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45978.42195625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45978.42195625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45978.42195625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45978.42195625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45978.42195625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45978.42195625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45978.42195625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45978.42195625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45978.42195625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45978.42195625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45978.42195625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45978.42195625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45978.42195625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45978.42195625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45978.42195625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45978.42195625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45978.42195625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45978.42195625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45978.42195625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45978.42195625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45978.42195625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45978.42195625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45978.42195625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45978.42195625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45978.42195625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45978.42195625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45978.42195625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45978.42195625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45978.42195625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45978.42195625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45978.42195625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45978.42195625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45978.42195625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45978.42195625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45978.42195625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45978.42195625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45978.42195625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45978.42195625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45978.42195625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45978.42195625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45978.42195625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45978.42195625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45978.42195625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45978.42195625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45978.42195625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45978.42195625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45978.42195625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45978.42195625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45978.42195625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45978.42195625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45978.42195625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45978.42195625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45978.42195625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45978.42195625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45978.42195625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45978.42195625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45978.42195625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45978.42195625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45978.42195625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45978.42195625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45978.42195625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45978.42195625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45978.42195625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45978.42195625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45978.42195625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45978.42195625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45978.42195625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45978.42195625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45978.42195625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45978.42195625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45978.42195625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45978.42195625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45978.42195625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45978.42195625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45978.42195625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45978.42195625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45978.42195625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45978.42195625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45978.42195625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45978.42195625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45978.42195625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45978.42195625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45978.42195625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45978.42195625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45978.42195625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45978.42195625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45978.42195625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45978.42195625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45978.42195625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45978.42195625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45978.42195625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45978.42195625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45978.42195625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45978.42195625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45978.42195625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45978.42195625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45978.42195625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45978.42195625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45978.42195625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45978.42195625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45978.42195625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45978.42195625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45978.42195625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45978.42195625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45978.42195625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45978.42195625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45978.42195625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45978.42195625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45978.42195625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45978.42195625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45978.42195625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45978.42195625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45978.42195625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45978.42195625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45978.42195625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45978.42195625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45978.42195625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45978.42195625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45978.42195625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45978.42195625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45978.42195625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45978.42195625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45978.42195625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45978.42195625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45978.42195625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45978.42195625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45978.42195625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45978.42195625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45978.42195625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45978.42195625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45978.42195625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45978.42195625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45978.42195625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45978.42195625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45978.42195625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45978.42195625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45978.42195625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45978.42195625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45978.42195625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45978.42195625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45978.42195625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45978.42195625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45978.42195625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45978.42195625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45978.42195625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45978.42195625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45978.42195625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45978.42195625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45978.42195625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45978.42195625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45978.42195625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45978.42195625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45978.42195625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45978.42195625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45978.42195625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45978.42195625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45978.42195625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45978.42195625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45978.42195625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45978.42195625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45978.42195625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45978.42195625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45978.42195625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45978.42195625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45978.42195625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45978.42195625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45978.42195625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45978.42195625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45978.42195625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45978.42195625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45978.42195625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45978.42195625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45978.42195625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45978.42195625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45978.42195625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45978.42195625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45978.42195625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45978.42195625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45978.42195625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45978.42195625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45978.42195625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45978.42195625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45978.42195625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45978.42195625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45978.42195625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45978.42195625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45978.42195625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45978.42195625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45978.42195625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45978.42195625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45978.42195625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45978.42195625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45978.42195625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45978.42195625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45978.42195625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45978.42195625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45978.42195625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45978.42195625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45978.42195625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45978.42195625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45978.42195625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45978.42195625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45978.42195625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45978.42195625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45978.42195625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45978.42195625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45978.42195625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45978.42195625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45978.42195625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45978.42195625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45978.42195625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45978.42195625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45978.42195625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45978.42195625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45978.42195625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45978.42195625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45978.42195625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45978.42195625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45978.42195625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45978.42195625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45978.42195625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45978.42195625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45978.42195625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45978.42195625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45978.42195625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45978.42195625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45978.42195625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45978.42195625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45978.42195625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45978.42195625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45978.42195625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45978.42195625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45978.42195625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45978.42195625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45978.42195625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45978.42195625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45978.42195625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45978.42195625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45978.42195625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45978.42195625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45978.42195625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45978.42195625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45978.42195625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45978.42195625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45978.42195625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45978.42195625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45978.42195625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45978.42195625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45978.42195625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45978.42195625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45978.42195625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45978.42195625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45978.42195625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45978.42195625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45978.42195625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45978.42195625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45978.42195625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45978.42195625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45978.42195625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45978.42195625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45978.42195625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45978.42195625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45978.42195625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45978.42195625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45978.42195625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45978.42195625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45978.42195625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45978.42195625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45978.42195625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45978.42195625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45978.42195625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45978.42195625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45978.42195625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45978.42195625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45978.42195625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45978.42195625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45978.42195625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45978.42195625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45978.42195625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45978.42195625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45978.42195625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45978.42195625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45978.42195625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45978.42195625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45978.42195625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45978.42195625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45978.42195625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45978.42195625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45978.42195625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45978.42195625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45978.42195625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45978.42195625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45978.42195625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45978.42195625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45978.42195625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45978.42195625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45978.42195625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45978.42195625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45978.42195625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45978.42195625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45978.42195625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45978.42195625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45978.42195625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45978.42195625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45978.42195625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45978.42195625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45978.42195625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45978.42195625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45978.42195625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45978.42195625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45978.42195625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45978.42195625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45978.42195625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45978.42195625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45978.42195625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45978.42195625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45978.42195625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45978.42195625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45978.42195625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45978.42195625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45978.42195625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45978.42195625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45978.42195625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45978.42195625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45978.42195625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45978.42195625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45978.42195625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45978.42195625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45978.42195625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45978.42195625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45978.42195625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45978.42195625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45978.42195625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45978.42195625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45978.42195625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45978.42195625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45978.42195625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45978.42195625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45978.42195625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45978.42195625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45978.42195625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45978.42195625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45978.42195625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45978.42195625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45978.42195625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45978.42195625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45978.42195625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45978.42195625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45978.42195625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45978.42195625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45978.42195625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45978.42195625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45978.42195625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45978.42195625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45978.42195625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45978.42195625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45978.42195625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45978.42195625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45978.42195625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45978.42195625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45978.42195625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45978.42195625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45978.42195625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45978.42195625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45978.42195625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45978.42195625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45978.42195625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45978.42195625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45978.42195625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45978.42195625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45978.42195625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45978.42195625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45978.42195625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45978.42195625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45978.42195625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45978.42195625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45978.42195625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45978.42195625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45978.42195625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45978.42195625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45978.42195625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45978.42195625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45978.42195625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45978.42195625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45978.42195625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45978.42195625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45978.42195625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45978.42195625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45978.42195625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45978.42195625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45978.42195625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45978.42195625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45978.42195625</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274.94123865740403</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45978.42195625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45978.42195625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45978.42195625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45978.42195625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45978.42195625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45978.42195625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45978.42195625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45978.42195625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45978.42195625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45978.42195625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45978.42195625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45978.42195625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45978.42195625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45978.42195625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45978.42195625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45978.42195625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45978.42195625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45978.42195625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45978.42195625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45978.42195625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45978.42195625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45978.42195625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45978.42195625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45978.42195625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45978.42195625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45978.42195625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45978.42195625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45978.42195625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45978.42195625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45978.42195625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45978.42195625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45978.42195625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45978.42195625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45978.42195625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45978.42195625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45978.42195625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45978.42195625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45978.42195625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86.58989606481191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52.233078935183585</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29.760845138887817</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6" ca="1" si="2">IFERROR(NOW()-F5,"")</f>
        <v>0.90715300926240161</v>
      </c>
      <c r="H5" s="139">
        <v>45977.468807870369</v>
      </c>
      <c r="I5" s="110" t="str">
        <f>IFERROR(VLOOKUP(D5,DB!A:F,6,0),"")</f>
        <v>SCECO</v>
      </c>
      <c r="J5" s="110" t="str">
        <f>IFERROR(VLOOKUP(D5,DB!A:G,7,0),"")</f>
        <v>Weak</v>
      </c>
      <c r="K5" s="110" t="s">
        <v>39124</v>
      </c>
      <c r="L5" s="110" t="str">
        <f>IFERROR(VLOOKUP(D5,DB!A:I,9,0),"")</f>
        <v>Latis</v>
      </c>
    </row>
    <row r="6" spans="1:13">
      <c r="A6" s="110" t="s">
        <v>39125</v>
      </c>
      <c r="B6" s="110" t="str">
        <f>IFERROR(VLOOKUP(D6,DB!A:K,11,0),"")</f>
        <v>R5</v>
      </c>
      <c r="C6" s="110">
        <v>1</v>
      </c>
      <c r="D6" s="110" t="s">
        <v>38377</v>
      </c>
      <c r="E6" s="110" t="s">
        <v>39021</v>
      </c>
      <c r="F6" s="139">
        <v>45978.406481481485</v>
      </c>
      <c r="G6" s="112">
        <f t="shared" ca="1" si="2"/>
        <v>1.5474768515559845E-2</v>
      </c>
      <c r="H6" s="139">
        <v>45978.400682870371</v>
      </c>
      <c r="I6" s="110" t="str">
        <f>IFERROR(VLOOKUP(D6,DB!A:F,6,0),"")</f>
        <v>Generator-SG</v>
      </c>
      <c r="J6" s="110" t="str">
        <f>IFERROR(VLOOKUP(D6,DB!A:G,7,0),"")</f>
        <v>Haj Removal</v>
      </c>
      <c r="K6" s="110" t="s">
        <v>39126</v>
      </c>
      <c r="L6" s="110" t="str">
        <f>IFERROR(VLOOKUP(D6,DB!A:I,9,0),"")</f>
        <v>Latis</v>
      </c>
    </row>
    <row r="7" spans="1:13">
      <c r="A7" s="110" t="s">
        <v>39127</v>
      </c>
      <c r="B7" s="110" t="str">
        <f>IFERROR(VLOOKUP(D7,DB!A:K,11,0),"")</f>
        <v>R5</v>
      </c>
      <c r="C7" s="110">
        <v>3</v>
      </c>
      <c r="D7" s="110" t="s">
        <v>33508</v>
      </c>
      <c r="E7" s="110" t="s">
        <v>39021</v>
      </c>
      <c r="F7" s="139">
        <v>45978.354155092595</v>
      </c>
      <c r="G7" s="112">
        <f ca="1">IFERROR(NOW()-F7,"")</f>
        <v>6.7801157405483536E-2</v>
      </c>
      <c r="H7" s="139">
        <v>45978.346597222226</v>
      </c>
      <c r="I7" s="110" t="str">
        <f>IFERROR(VLOOKUP(D7,DB!A:F,6,0),"")</f>
        <v>SCECO</v>
      </c>
      <c r="J7" s="110" t="str">
        <f>IFERROR(VLOOKUP(D7,DB!A:G,7,0),"")</f>
        <v>Vandalized</v>
      </c>
      <c r="K7" s="110" t="s">
        <v>39128</v>
      </c>
      <c r="L7" s="110" t="str">
        <f>IFERROR(VLOOKUP(D7,DB!A:I,9,0),"")</f>
        <v>Latis</v>
      </c>
    </row>
    <row r="8" spans="1:13">
      <c r="A8" s="110"/>
      <c r="B8" s="110" t="str">
        <f>IFERROR(VLOOKUP(D8,DB!A:K,11,0),"")</f>
        <v/>
      </c>
      <c r="C8" s="110"/>
      <c r="D8" s="110"/>
      <c r="E8" s="110"/>
      <c r="F8" s="110"/>
      <c r="G8" s="112">
        <f t="shared" ca="1" si="2"/>
        <v>45978.42195625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45978.42195625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45978.42195625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45978.42195625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45978.42195625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45978.42195625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45978.42195625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45978.42195625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45978.42195625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45978.42195625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45978.42195625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45978.42195625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45978.42195625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45978.42195625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45978.42195625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45978.42195625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45978.42195625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45978.42195625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45978.42195625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45978.42195625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45978.42195625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45978.42195625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45978.42195625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45978.42195625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45978.42195625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45978.42195625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45978.42195625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45978.42195625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45978.42195625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45978.42195625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45978.42195625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45978.42195625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45978.42195625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45978.42195625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45978.42195625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45978.42195625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45978.42195625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45978.42195625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45978.42195625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45978.42195625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45978.42195625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45978.42195625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45978.42195625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45978.42195625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45978.42195625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45978.42195625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45978.42195625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45978.42195625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45978.42195625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45978.42195625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45978.42195625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45978.42195625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45978.42195625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45978.42195625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45978.42195625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45978.42195625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45978.42195625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45978.42195625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45978.42195625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45978.42195625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45978.42195625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45978.42195625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45978.42195625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45978.42195625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45978.42195625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45978.42195625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45978.42195625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45978.42195625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45978.42195625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45978.42195625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45978.42195625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45978.42195625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45978.42195625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45978.42195625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45978.42195625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45978.42195625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45978.42195625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45978.42195625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45978.42195625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45978.42195625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45978.42195625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45978.42195625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45978.42195625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45978.42195625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45978.42195625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45978.42195625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45978.42195625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45978.42195625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45978.42195625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45978.42195625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45978.42195625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45978.42195625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45978.42195625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45978.42195625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45978.42195625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45978.42195625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45978.42195625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45978.42195625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45978.42195625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45978.42195625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45978.42195625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45978.42195625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45978.42195625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45978.42195625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45978.42195625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45978.42195625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45978.42195625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45978.42195625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45978.42195625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45978.42195625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45978.42195625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45978.42195625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45978.42195625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45978.42195625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45978.42195625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45978.42195625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45978.42195625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45978.42195625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45978.42195625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45978.42195625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45978.42195625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45978.42195625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45978.42195625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45978.42195625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45978.42195625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45978.42195625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45978.42195625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45978.42195625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45978.42195625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45978.42195625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45978.42195625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45978.42195625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45978.42195625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45978.42195625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45978.42195625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45978.42195625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45978.42195625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45978.42195625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45978.42195625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45978.42195625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45978.42195625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45978.42195625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45978.42195625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45978.42195625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45978.42195625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45978.42195625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45978.42195625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45978.42195625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45978.42195625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45978.42195625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45978.42195625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45978.42195625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45978.42195625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45978.42195625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45978.42195625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45978.42195625</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39129</v>
      </c>
      <c r="B2" s="122" t="str">
        <f>IFERROR(VLOOKUP(D2,DB!A:K,11,0),"")</f>
        <v>R6</v>
      </c>
      <c r="C2" s="123">
        <v>1</v>
      </c>
      <c r="D2" s="122" t="s">
        <v>30938</v>
      </c>
      <c r="E2" s="110" t="s">
        <v>39021</v>
      </c>
      <c r="F2" s="124">
        <v>45977.926087962966</v>
      </c>
      <c r="G2" s="105">
        <f t="shared" ref="G2:G58" ca="1" si="0">IFERROR(NOW()-F2,"-")</f>
        <v>0.495868287034682</v>
      </c>
      <c r="H2" s="124">
        <v>45978.034363425926</v>
      </c>
      <c r="I2" s="122" t="str">
        <f>IFERROR(VLOOKUP(D2,DB!A:F,6,0),"")</f>
        <v>SCECO</v>
      </c>
      <c r="J2" s="122" t="str">
        <f>IFERROR(VLOOKUP(D2,DB!A:G,7,0),"")</f>
        <v>Dead</v>
      </c>
      <c r="K2" s="125" t="s">
        <v>39130</v>
      </c>
      <c r="L2" s="126" t="str">
        <f>IFERROR(VLOOKUP(D2,DB!A:I,9,0),"")</f>
        <v>Latis</v>
      </c>
    </row>
    <row r="3" spans="1:16382" ht="31.5" customHeight="1">
      <c r="A3" s="121" t="s">
        <v>39131</v>
      </c>
      <c r="B3" s="122" t="str">
        <f>IFERROR(VLOOKUP(D3,DB!A:K,11,0),"")</f>
        <v>R6</v>
      </c>
      <c r="C3" s="123">
        <v>3</v>
      </c>
      <c r="D3" s="122" t="s">
        <v>30992</v>
      </c>
      <c r="E3" s="110" t="s">
        <v>39100</v>
      </c>
      <c r="F3" s="124">
        <v>45978.369895833333</v>
      </c>
      <c r="G3" s="105">
        <f t="shared" ca="1" si="0"/>
        <v>5.2060416666790843E-2</v>
      </c>
      <c r="H3" s="124">
        <v>45978.362303240741</v>
      </c>
      <c r="I3" s="122" t="str">
        <f>IFERROR(VLOOKUP(D3,DB!A:F,6,0),"")</f>
        <v>Generator-SG</v>
      </c>
      <c r="J3" s="122" t="str">
        <f>IFERROR(VLOOKUP(D3,DB!A:G,7,0),"")</f>
        <v>Dead</v>
      </c>
      <c r="K3" s="125" t="s">
        <v>39132</v>
      </c>
      <c r="L3" s="126" t="str">
        <f>IFERROR(VLOOKUP(D3,DB!A:I,9,0),"")</f>
        <v>Latis</v>
      </c>
    </row>
    <row r="4" spans="1:16382" ht="31.5" customHeight="1">
      <c r="A4" s="121"/>
      <c r="B4" s="122" t="str">
        <f>IFERROR(VLOOKUP(D4,DB!A:K,11,0),"")</f>
        <v/>
      </c>
      <c r="C4" s="123"/>
      <c r="D4" s="122"/>
      <c r="E4" s="110"/>
      <c r="F4" s="124"/>
      <c r="G4" s="105">
        <f t="shared" ca="1" si="0"/>
        <v>45978.42195625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45978.42195625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45978.42195625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45978.42195625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45978.42195625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45978.42195625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45978.42195625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45978.42195625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45978.42195625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45978.42195625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45978.42195625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45978.42195625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45978.42195625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45978.42195625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45978.42195625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45978.42195625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45978.42195625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45978.42195625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45978.42195625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45978.42195625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45978.42195625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45978.42195625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45978.42195625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45978.42195625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45978.42195625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45978.42195625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45978.42195625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45978.42195625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45978.42195625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45978.42195625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45978.42195625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45978.42195625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45978.42195625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45978.42195625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45978.42195625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45978.42195625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45978.42195625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45978.42195625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45978.42195625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45978.42195625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45978.42195625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45978.42195625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45978.42195625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45978.42195625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45978.42195625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45978.42195625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45978.42195625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45978.42195625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45978.42195625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45978.42195625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45978.42195625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45978.42195625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45978.42195625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45978.42195625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45978.42195625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45978.42195625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45978.42195625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45978.42195625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45978.42195625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45978.42195625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45978.42195625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45978.42195625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45978.42195625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45978.42195625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45978.42195625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45978.42195625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45978.42195625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45978.42195625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45978.42195625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45978.42195625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45978.42195625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45978.42195625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45978.42195625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45978.42195625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45978.42195625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45978.42195625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45978.42195625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45978.42195625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45978.42195625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45978.42195625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45978.42195625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45978.42195625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45978.42195625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45978.42195625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45978.42195625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45978.42195625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45978.42195625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45978.42195625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45978.42195625</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