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5" documentId="120_S{2AC9BD13-BADA-5192-A53E-5A8FF88502F6}" xr6:coauthVersionLast="47" xr6:coauthVersionMax="47" xr10:uidLastSave="{CD3600D7-B3FD-455D-AAD8-CD93374E76A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<sst xmlns="http://schemas.openxmlformats.org/spreadsheetml/2006/main" count="180286" uniqueCount="39127">
  <si>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</si>
  <si>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</si>
  <si>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</si>
  <si>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</si>
  <si>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</si>
  <si>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</si>
  <si>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</si>
  <si>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</si>
  <si>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</si>
  <si>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</si>
  <si>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</si>
  <si>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</si>
  <si>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</si>
  <si>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</si>
  <si>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</si>
  <si>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</si>
  <si>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</si>
  <si>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</si>
  <si>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</si>
  <si>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</si>
  <si>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</si>
  <si>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</si>
  <si>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</si>
  <si>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</si>
  <si>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</si>
  <si>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</si>
  <si>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</si>
  <si>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</si>
  <si>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</si>
  <si>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</si>
  <si>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</si>
  <si>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</si>
  <si>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</si>
  <si>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</si>
  <si>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</si>
  <si>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</si>
  <si>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</si>
  <si>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</si>
  <si>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</si>
  <si>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</si>
  <si>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</si>
  <si>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</si>
  <si>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</si>
  <si>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</si>
  <si>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</si>
  <si>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</si>
  <si>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</si>
  <si>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</si>
  <si>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</si>
  <si>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</si>
  <si>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</si>
  <si>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</si>
  <si>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</si>
  <si>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</si>
  <si>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</si>
  <si>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</si>
  <si>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</si>
  <si>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</si>
  <si>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</si>
  <si>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</si>
  <si>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</si>
  <si>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</si>
  <si>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</si>
  <si>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</si>
  <si>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</si>
  <si>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</si>
  <si>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</si>
  <si>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</si>
  <si>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</si>
  <si>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</si>
  <si>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</si>
  <si>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</si>
  <si>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</si>
  <si>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</si>
  <si>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</si>
  <si>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</si>
  <si>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</si>
  <si>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</si>
  <si>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</si>
  <si>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</si>
  <si>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</si>
  <si>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</si>
  <si>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</si>
  <si>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</si>
  <si>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</si>
  <si>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</si>
  <si>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</si>
  <si>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</si>
  <si>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</si>
  <si>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</si>
  <si>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</si>
  <si>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</si>
  <si>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</si>
  <si>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</si>
  <si>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</si>
  <si>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</si>
  <si>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</si>
  <si>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</si>
  <si>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</si>
  <si>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</si>
  <si>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</si>
  <si>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</si>
  <si>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</si>
  <si>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</si>
  <si>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</si>
  <si>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</si>
  <si>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</si>
  <si>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</si>
  <si>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</si>
  <si>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</si>
  <si>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</si>
  <si>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</si>
  <si>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</si>
  <si>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</si>
  <si>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</si>
  <si>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</si>
  <si>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</si>
  <si>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</si>
  <si>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</si>
  <si>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</si>
  <si>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</si>
  <si>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</si>
  <si>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</si>
  <si>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</si>
  <si>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</si>
  <si>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</si>
  <si>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</si>
  <si>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</si>
  <si>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</si>
  <si>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</si>
  <si>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</si>
  <si>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</si>
  <si>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</si>
  <si>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</si>
  <si>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</si>
  <si>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</si>
  <si>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</si>
  <si>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</si>
  <si>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</si>
  <si>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</si>
  <si>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</si>
  <si>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</si>
  <si>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</si>
  <si>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</si>
  <si>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</si>
  <si>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</si>
  <si>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</si>
  <si>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</si>
  <si>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</si>
  <si>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</si>
  <si>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</si>
  <si>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</si>
  <si>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</si>
  <si>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</si>
  <si>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</si>
  <si>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</si>
  <si>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</si>
  <si>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</si>
  <si>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</si>
  <si>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</si>
  <si>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</si>
  <si>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</si>
  <si>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</si>
  <si>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</si>
  <si>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</si>
  <si>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</si>
  <si>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</si>
  <si>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</si>
  <si>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</si>
  <si>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</si>
  <si>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</si>
  <si>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</si>
  <si>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</si>
  <si>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</si>
  <si>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</si>
  <si>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</si>
  <si>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</si>
  <si>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</si>
  <si>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</si>
  <si>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</si>
  <si>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</si>
  <si>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</si>
  <si>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</si>
  <si>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</si>
  <si>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</si>
  <si>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</si>
  <si>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</si>
  <si>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</si>
  <si>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</si>
  <si>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</si>
  <si>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</si>
  <si>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</si>
  <si>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</si>
  <si>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</si>
  <si>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</si>
  <si>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</si>
  <si>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</si>
  <si>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</si>
  <si>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</si>
  <si>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</si>
  <si>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</si>
  <si>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</si>
  <si>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</si>
  <si>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</si>
  <si>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</si>
  <si>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</si>
  <si>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</si>
  <si>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</si>
  <si>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</si>
  <si>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</si>
  <si>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</si>
  <si>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</si>
  <si>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</si>
  <si>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</si>
  <si>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</si>
  <si>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</si>
  <si>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</si>
  <si>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</si>
  <si>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</si>
  <si>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</si>
  <si>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</si>
  <si>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</si>
  <si>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</si>
  <si>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</si>
  <si>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</si>
  <si>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</si>
  <si>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</si>
  <si>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</si>
  <si>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</si>
  <si>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</si>
  <si>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</si>
  <si>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</si>
  <si>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</si>
  <si>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</si>
  <si>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</si>
  <si>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</si>
  <si>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</si>
  <si>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</si>
  <si>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</si>
  <si>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</si>
  <si>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</si>
  <si>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</si>
  <si>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</si>
  <si>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</si>
  <si>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</si>
  <si>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</si>
  <si>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</si>
  <si>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</si>
  <si>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</si>
  <si>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</si>
  <si>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</si>
  <si>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</si>
  <si>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</si>
  <si>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</si>
  <si>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</si>
  <si>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</si>
  <si>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</si>
  <si>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</si>
  <si>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</si>
  <si>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</si>
  <si>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</si>
  <si>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</si>
  <si>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</si>
  <si>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</si>
  <si>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</si>
  <si>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</si>
  <si>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</si>
  <si>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</si>
  <si>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</si>
  <si>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</si>
  <si>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</si>
  <si>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</si>
  <si>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</si>
  <si>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</si>
  <si>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</si>
  <si>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</si>
  <si>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</si>
  <si>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</si>
  <si>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</si>
  <si>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</si>
  <si>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</si>
  <si>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</si>
  <si>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</si>
  <si>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</si>
  <si>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</si>
  <si>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</si>
  <si>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</si>
  <si>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</si>
  <si>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</si>
  <si>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</si>
  <si>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</si>
  <si>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</si>
  <si>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</si>
  <si>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</si>
  <si>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</si>
  <si>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</si>
  <si>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</si>
  <si>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</si>
  <si>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</si>
  <si>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</si>
  <si>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</si>
  <si>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</si>
  <si>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</si>
  <si>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</si>
  <si>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</si>
  <si>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</si>
  <si>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</si>
  <si>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</si>
  <si>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</si>
  <si>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</si>
  <si>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</si>
  <si>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</si>
  <si>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</si>
  <si>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</si>
  <si>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</si>
  <si>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</si>
  <si>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</si>
  <si>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</si>
  <si>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</si>
  <si>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</si>
  <si>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</si>
  <si>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</si>
  <si>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</si>
  <si>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</si>
  <si>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</si>
  <si>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</si>
  <si>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</si>
  <si>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</si>
  <si>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</si>
  <si>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</si>
  <si>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</si>
  <si>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</si>
  <si>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</si>
  <si>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</si>
  <si>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</si>
  <si>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</si>
  <si>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</si>
  <si>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</si>
  <si>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</si>
  <si>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</si>
  <si>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</si>
  <si>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</si>
  <si>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</si>
  <si>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</si>
  <si>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</si>
  <si>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</si>
  <si>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</si>
  <si>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</si>
  <si>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</si>
  <si>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</si>
  <si>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</si>
  <si>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</si>
  <si>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</si>
  <si>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</si>
  <si>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</si>
  <si>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</si>
  <si>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</si>
  <si>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</si>
  <si>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</si>
  <si>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</si>
  <si>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</si>
  <si>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</si>
  <si>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</si>
  <si>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</si>
  <si>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</si>
  <si>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</si>
  <si>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</si>
  <si>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</si>
  <si>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</si>
  <si>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</si>
  <si>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</si>
  <si>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</si>
  <si>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</si>
  <si>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</si>
  <si>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</si>
  <si>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</si>
  <si>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</si>
  <si>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</si>
  <si>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</si>
  <si>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</si>
  <si>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</si>
  <si>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</si>
  <si>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</si>
  <si>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</si>
  <si>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</si>
  <si>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</si>
  <si>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</si>
  <si>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</si>
  <si>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</si>
  <si>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</si>
  <si>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</si>
  <si>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</si>
  <si>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</si>
  <si>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</si>
  <si>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</si>
  <si>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</si>
  <si>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</si>
  <si>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</si>
  <si>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</si>
  <si>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</si>
  <si>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</si>
  <si>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</si>
  <si>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</si>
  <si>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</si>
  <si>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</si>
  <si>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</si>
  <si>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</si>
  <si>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</si>
  <si>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</si>
  <si>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</si>
  <si>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</si>
  <si>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</si>
  <si>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</si>
  <si>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</si>
  <si>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</si>
  <si>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</si>
  <si>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</si>
  <si>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</si>
  <si>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</si>
  <si>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</si>
  <si>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</si>
  <si>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</si>
  <si>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</si>
  <si>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</si>
  <si>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</si>
  <si>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</si>
  <si>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</si>
  <si>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</si>
  <si>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</si>
  <si>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</si>
  <si>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</si>
  <si>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</si>
  <si>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</si>
  <si>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</si>
  <si>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</si>
  <si>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</si>
  <si>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</si>
  <si>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</si>
  <si>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</si>
  <si>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</si>
  <si>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</si>
  <si>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</si>
  <si>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</si>
  <si>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</si>
  <si>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</si>
  <si>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</si>
  <si>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</si>
  <si>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</si>
  <si>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</si>
  <si>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</si>
  <si>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</si>
  <si>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</si>
  <si>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</si>
  <si>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</si>
  <si>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</si>
  <si>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</si>
  <si>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</si>
  <si>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</si>
  <si>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</si>
  <si>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</si>
  <si>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</si>
  <si>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</si>
  <si>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</si>
  <si>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</si>
  <si>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</si>
  <si>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</si>
  <si>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</si>
  <si>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</si>
  <si>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</si>
  <si>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</si>
  <si>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</si>
  <si>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</si>
  <si>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</si>
  <si>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</si>
  <si>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</si>
  <si>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</si>
  <si>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</si>
  <si>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</si>
  <si>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</si>
  <si>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</si>
  <si>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</si>
  <si>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</si>
  <si>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</si>
  <si>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</si>
  <si>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</si>
  <si>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</si>
  <si>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</si>
  <si>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</si>
  <si>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</si>
  <si>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</si>
  <si>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</si>
  <si>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</si>
  <si>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</si>
  <si>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</si>
  <si>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</si>
  <si>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</si>
  <si>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</si>
  <si>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</si>
  <si>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</si>
  <si>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</si>
  <si>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</si>
  <si>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</si>
  <si>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</si>
  <si>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</si>
  <si>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</si>
  <si>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</si>
  <si>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</si>
  <si>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</si>
  <si>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</si>
  <si>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</si>
  <si>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</si>
  <si>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</si>
  <si>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</si>
  <si>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</si>
  <si>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</si>
  <si>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</si>
  <si>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</si>
  <si>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</si>
  <si>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</si>
  <si>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</si>
  <si>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</si>
  <si>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</si>
  <si>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</si>
  <si>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</si>
  <si>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</si>
  <si>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</si>
  <si>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</si>
  <si>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</si>
  <si>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</si>
  <si>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</si>
  <si>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</si>
  <si>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</si>
  <si>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</si>
  <si>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</si>
  <si>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</si>
  <si>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</si>
  <si>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</si>
  <si>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</si>
  <si>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</si>
  <si>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</si>
  <si>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</si>
  <si>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</si>
  <si>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</si>
  <si>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</si>
  <si>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</si>
  <si>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</si>
  <si>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</si>
  <si>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</si>
  <si>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</si>
  <si>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</si>
  <si>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</si>
  <si>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</si>
  <si>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</si>
  <si>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</si>
  <si>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</si>
  <si>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</si>
  <si>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</si>
  <si>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</si>
  <si>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</si>
  <si>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</si>
  <si>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</si>
  <si>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</si>
  <si>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</si>
  <si>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</si>
  <si>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</si>
  <si>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</si>
  <si>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</si>
  <si>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</si>
  <si>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</si>
  <si>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</si>
  <si>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</si>
  <si>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</si>
  <si>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</si>
  <si>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</si>
  <si>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</si>
  <si>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</si>
  <si>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</si>
  <si>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</si>
  <si>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</si>
  <si>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</si>
  <si>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</si>
  <si>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</si>
  <si>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</si>
  <si>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</si>
  <si>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</si>
  <si>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</si>
  <si>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</si>
  <si>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</si>
  <si>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</si>
  <si>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</si>
  <si>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</si>
  <si>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</si>
  <si>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</si>
  <si>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</si>
  <si>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</si>
  <si>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</si>
  <si>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</si>
  <si>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</si>
  <si>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</si>
  <si>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</si>
  <si>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</si>
  <si>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</si>
  <si>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</si>
  <si>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</si>
  <si>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</si>
  <si>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</si>
  <si>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</si>
  <si>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</si>
  <si>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</si>
  <si>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</si>
  <si>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</si>
  <si>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</si>
  <si>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</si>
  <si>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</si>
  <si>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</si>
  <si>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</si>
  <si>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</si>
  <si>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</si>
  <si>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</si>
  <si>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</si>
  <si>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</si>
  <si>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</si>
  <si>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</si>
  <si>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</si>
  <si>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</si>
  <si>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</si>
  <si>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</si>
  <si>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</si>
  <si>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</si>
  <si>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</si>
  <si>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</si>
  <si>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</si>
  <si>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</si>
  <si>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</si>
  <si>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</si>
  <si>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</si>
  <si>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</si>
  <si>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</si>
  <si>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</si>
  <si>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</si>
  <si>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</si>
  <si>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</si>
  <si>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</si>
  <si>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</si>
  <si>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</si>
  <si>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</si>
  <si>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</si>
  <si>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</si>
  <si>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</si>
  <si>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</si>
  <si>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</si>
  <si>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</si>
  <si>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</si>
  <si>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</si>
  <si>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</si>
  <si>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</si>
  <si>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</si>
  <si>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</si>
  <si>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</si>
  <si>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</si>
  <si>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</si>
  <si>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</si>
  <si>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</si>
  <si>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</si>
  <si>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</si>
  <si>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</si>
  <si>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</si>
  <si>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</si>
  <si>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</si>
  <si>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</si>
  <si>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</si>
  <si>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</si>
  <si>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</si>
  <si>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</si>
  <si>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</si>
  <si>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</si>
  <si>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</si>
  <si>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</si>
  <si>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</si>
  <si>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</si>
  <si>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</si>
  <si>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</si>
  <si>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</si>
  <si>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</si>
  <si>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</si>
  <si>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</si>
  <si>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</si>
  <si>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</si>
  <si>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</si>
  <si>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</si>
  <si>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</si>
  <si>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</si>
  <si>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</si>
  <si>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</si>
  <si>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</si>
  <si>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</si>
  <si>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</si>
  <si>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</si>
  <si>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</si>
  <si>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</si>
  <si>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</si>
  <si>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</si>
  <si>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</si>
  <si>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</si>
  <si>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</si>
  <si>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</si>
  <si>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</si>
  <si>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</si>
  <si>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</si>
  <si>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</si>
  <si>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</si>
  <si>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</si>
  <si>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</si>
  <si>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</si>
  <si>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</si>
  <si>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</si>
  <si>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</si>
  <si>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</si>
  <si>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</si>
  <si>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</si>
  <si>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</si>
  <si>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</si>
  <si>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</si>
  <si>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</si>
  <si>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</si>
  <si>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</si>
  <si>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</si>
  <si>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</si>
  <si>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</si>
  <si>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</si>
  <si>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</si>
  <si>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</si>
  <si>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</si>
  <si>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</si>
  <si>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</si>
  <si>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</si>
  <si>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</si>
  <si>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</si>
  <si>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</si>
  <si>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</si>
  <si>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</si>
  <si>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</si>
  <si>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</si>
  <si>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</si>
  <si>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</si>
  <si>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</si>
  <si>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</si>
  <si>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</si>
  <si>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</si>
  <si>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</si>
  <si>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</si>
  <si>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</si>
  <si>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</si>
  <si>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</si>
  <si>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</si>
  <si>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</si>
  <si>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</si>
  <si>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</si>
  <si>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</si>
  <si>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</si>
  <si>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</si>
  <si>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</si>
  <si>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</si>
  <si>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</si>
  <si>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</si>
  <si>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</si>
  <si>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</si>
  <si>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</si>
  <si>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</si>
  <si>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</si>
  <si>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</si>
  <si>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</si>
  <si>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</si>
  <si>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</si>
  <si>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</si>
  <si>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</si>
  <si>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</si>
  <si>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</si>
  <si>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</si>
  <si>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</si>
  <si>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</si>
  <si>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</si>
  <si>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</si>
  <si>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</si>
  <si>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</si>
  <si>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</si>
  <si>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</si>
  <si>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</si>
  <si>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</si>
  <si>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</si>
  <si>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</si>
  <si>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</si>
  <si>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</si>
  <si>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</si>
  <si>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</si>
  <si>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</si>
  <si>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</si>
  <si>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</si>
  <si>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</si>
  <si>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</si>
  <si>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</si>
  <si>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</si>
  <si>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</si>
  <si>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</si>
  <si>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</si>
  <si>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</si>
  <si>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</si>
  <si>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</si>
  <si>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</si>
  <si>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</si>
  <si>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</si>
  <si>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</si>
  <si>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</si>
  <si>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</si>
  <si>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</si>
  <si>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</si>
  <si>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</si>
  <si>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</si>
  <si>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</si>
  <si>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</si>
  <si>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</si>
  <si>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</si>
  <si>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</si>
  <si>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</si>
  <si>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</si>
  <si>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</si>
  <si>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</si>
  <si>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</si>
  <si>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</si>
  <si>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</si>
  <si>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</si>
  <si>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</si>
  <si>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</si>
  <si>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</si>
  <si>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</si>
  <si>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</si>
  <si>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</si>
  <si>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</si>
  <si>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</si>
  <si>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</si>
  <si>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</si>
  <si>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</si>
  <si>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</si>
  <si>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</si>
  <si>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</si>
  <si>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</si>
  <si>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</si>
  <si>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</si>
  <si>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</si>
  <si>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</si>
  <si>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</si>
  <si>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</si>
  <si>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</si>
  <si>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</si>
  <si>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</si>
  <si>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</si>
  <si>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</si>
  <si>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</si>
  <si>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</si>
  <si>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</si>
  <si>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</si>
  <si>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</si>
  <si>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</si>
  <si>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</si>
  <si>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</si>
  <si>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</si>
  <si>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</si>
  <si>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</si>
  <si>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</si>
  <si>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</si>
  <si>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</si>
  <si>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</si>
  <si>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</si>
  <si>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</si>
  <si>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</si>
  <si>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</si>
  <si>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</si>
  <si>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</si>
  <si>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</si>
  <si>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</si>
  <si>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</si>
  <si>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</si>
  <si>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</si>
  <si>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</si>
  <si>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</si>
  <si>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</si>
  <si>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</si>
  <si>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</si>
  <si>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</si>
  <si>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</si>
  <si>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</si>
  <si>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</si>
  <si>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</si>
  <si>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</si>
  <si>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</si>
  <si>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</si>
  <si>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</si>
  <si>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</si>
  <si>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</si>
  <si>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</si>
  <si>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</si>
  <si>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</si>
  <si>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</si>
  <si>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</si>
  <si>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</si>
  <si>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</si>
  <si>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</si>
  <si>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</si>
  <si>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</si>
  <si>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</si>
  <si>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</si>
  <si>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</si>
  <si>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</si>
  <si>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</si>
  <si>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</si>
  <si>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</si>
  <si>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</si>
  <si>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</si>
  <si>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</si>
  <si>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</si>
  <si>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</si>
  <si>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</si>
  <si>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</si>
  <si>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</si>
  <si>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</si>
  <si>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</si>
  <si>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</si>
  <si>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</si>
  <si>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</si>
  <si>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</si>
  <si>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</si>
  <si>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</si>
  <si>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</si>
  <si>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</si>
  <si>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</si>
  <si>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</si>
  <si>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</si>
  <si>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</si>
  <si>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</si>
  <si>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</si>
  <si>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</si>
  <si>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</si>
  <si>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</si>
  <si>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</si>
  <si>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</si>
  <si>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</si>
  <si>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</si>
  <si>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</si>
  <si>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</si>
  <si>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</si>
  <si>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</si>
  <si>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</si>
  <si>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</si>
  <si>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</si>
  <si>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</si>
  <si>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</si>
  <si>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</si>
  <si>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</si>
  <si>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</si>
  <si>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</si>
  <si>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</si>
  <si>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</si>
  <si>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</si>
  <si>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</si>
  <si>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</si>
  <si>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</si>
  <si>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</si>
  <si>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</si>
  <si>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</si>
  <si>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</si>
  <si>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</si>
  <si>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</si>
  <si>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</si>
  <si>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</si>
  <si>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</si>
  <si>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</si>
  <si>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</si>
  <si>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</si>
  <si>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</si>
  <si>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</si>
  <si>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</si>
  <si>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</si>
  <si>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</si>
  <si>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</si>
  <si>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</si>
  <si>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</si>
  <si>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</si>
  <si>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</si>
  <si>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</si>
  <si>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</si>
  <si>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</si>
  <si>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</si>
  <si>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</si>
  <si>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</si>
  <si>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</si>
  <si>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</si>
  <si>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</si>
  <si>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</si>
  <si>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</si>
  <si>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</si>
  <si>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</si>
  <si>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</si>
  <si>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</si>
  <si>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</si>
  <si>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</si>
  <si>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</si>
  <si>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</si>
  <si>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</si>
  <si>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</si>
  <si>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</si>
  <si>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</si>
  <si>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</si>
  <si>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</si>
  <si>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</si>
  <si>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</si>
  <si>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</si>
  <si>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</si>
  <si>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</si>
  <si>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</si>
  <si>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</si>
  <si>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</si>
  <si>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</si>
  <si>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</si>
  <si>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</si>
  <si>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</si>
  <si>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</si>
  <si>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</si>
  <si>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</si>
  <si>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</si>
  <si>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</si>
  <si>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</si>
  <si>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</si>
  <si>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</si>
  <si>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</si>
  <si>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</si>
  <si>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</si>
  <si>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</si>
  <si>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</si>
  <si>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</si>
  <si>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</si>
  <si>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</si>
  <si>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</si>
  <si>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</si>
  <si>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</si>
  <si>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</si>
  <si>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</si>
  <si>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</si>
  <si>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</si>
  <si>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</si>
  <si>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</si>
  <si>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</si>
  <si>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</si>
  <si>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</si>
  <si>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</si>
  <si>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</si>
  <si>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</si>
  <si>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</si>
  <si>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</si>
  <si>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</si>
  <si>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</si>
  <si>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</si>
  <si>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</si>
  <si>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</si>
  <si>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</si>
  <si>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</si>
  <si>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</si>
  <si>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</si>
  <si>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</si>
  <si>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</si>
  <si>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</si>
  <si>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</si>
  <si>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</si>
  <si>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</si>
  <si>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</si>
  <si>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</si>
  <si>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</si>
  <si>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</si>
  <si>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</si>
  <si>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</si>
  <si>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</si>
  <si>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</si>
  <si>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</si>
  <si>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</si>
  <si>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</si>
  <si>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</si>
  <si>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</si>
  <si>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</si>
  <si>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</si>
  <si>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</si>
  <si>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</si>
  <si>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</si>
  <si>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</si>
  <si>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</si>
  <si>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</si>
  <si>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</si>
  <si>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</si>
  <si>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</si>
  <si>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</si>
  <si>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</si>
  <si>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</si>
  <si>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</si>
  <si>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</si>
  <si>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</si>
  <si>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</si>
  <si>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</si>
  <si>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</si>
  <si>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</si>
  <si>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</si>
  <si>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</si>
  <si>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</si>
  <si>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</si>
  <si>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</si>
  <si>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</si>
  <si>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</si>
  <si>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</si>
  <si>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</si>
  <si>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</si>
  <si>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</si>
  <si>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</si>
  <si>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</si>
  <si>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</si>
  <si>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</si>
  <si>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</si>
  <si>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</si>
  <si>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</si>
  <si>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</si>
  <si>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</si>
  <si>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</si>
  <si>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</si>
  <si>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</si>
  <si>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</si>
  <si>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</si>
  <si>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</si>
  <si>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</si>
  <si>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</si>
  <si>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</si>
  <si>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</si>
  <si>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</si>
  <si>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</si>
  <si>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</si>
  <si>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</si>
  <si>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</si>
  <si>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</si>
  <si>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</si>
  <si>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</si>
  <si>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</si>
  <si>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</si>
  <si>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</si>
  <si>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</si>
  <si>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</si>
  <si>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</si>
  <si>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</si>
  <si>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</si>
  <si>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</si>
  <si>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</si>
  <si>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</si>
  <si>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</si>
  <si>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</si>
  <si>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</si>
  <si>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</si>
  <si>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</si>
  <si>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</si>
  <si>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</si>
  <si>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</si>
  <si>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</si>
  <si>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</si>
  <si>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</si>
  <si>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</si>
  <si>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</si>
  <si>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</si>
  <si>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</si>
  <si>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</si>
  <si>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</si>
  <si>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</si>
  <si>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</si>
  <si>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</si>
  <si>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</si>
  <si>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</si>
  <si>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</si>
  <si>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</si>
  <si>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</si>
  <si>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</si>
  <si>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</si>
  <si>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</si>
  <si>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</si>
  <si>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</si>
  <si>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</si>
  <si>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</si>
  <si>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</si>
  <si>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</si>
  <si>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</si>
  <si>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</si>
  <si>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</si>
  <si>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</si>
  <si>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</si>
  <si>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</si>
  <si>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</si>
  <si>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</si>
  <si>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</si>
  <si>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</si>
  <si>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</si>
  <si>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</si>
  <si>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</si>
  <si>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</si>
  <si>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</si>
  <si>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</si>
  <si>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</si>
  <si>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</si>
  <si>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</si>
  <si>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</si>
  <si>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</si>
  <si>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</si>
  <si>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</si>
  <si>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</si>
  <si>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</si>
  <si>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</si>
  <si>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</si>
  <si>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</si>
  <si>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</si>
  <si>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</si>
  <si>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</si>
  <si>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</si>
  <si>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</si>
  <si>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</si>
  <si>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</si>
  <si>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</si>
  <si>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</si>
  <si>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</si>
  <si>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</si>
  <si>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</si>
  <si>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</si>
  <si>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</si>
  <si>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</si>
  <si>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</si>
  <si>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</si>
  <si>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</si>
  <si>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</si>
  <si>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</si>
  <si>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</si>
  <si>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</si>
  <si>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</si>
  <si>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</si>
  <si>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</si>
  <si>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</si>
  <si>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</si>
  <si>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</si>
  <si>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</si>
  <si>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</si>
  <si>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</si>
  <si>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</si>
  <si>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</si>
  <si>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</si>
  <si>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</si>
  <si>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</si>
  <si>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</si>
  <si>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</si>
  <si>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</si>
  <si>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</si>
  <si>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</si>
  <si>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</si>
  <si>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</si>
  <si>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</si>
  <si>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</si>
  <si>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</si>
  <si>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</si>
  <si>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</si>
  <si>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</si>
  <si>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</si>
  <si>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</si>
  <si>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</si>
  <si>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</si>
  <si>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</si>
  <si>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</si>
  <si>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</si>
  <si>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</si>
  <si>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</si>
  <si>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</si>
  <si>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</si>
  <si>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</si>
  <si>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</si>
  <si>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</si>
  <si>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</si>
  <si>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</si>
  <si>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</si>
  <si>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</si>
  <si>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</si>
  <si>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</si>
  <si>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</si>
  <si>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</si>
  <si>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</si>
  <si>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</si>
  <si>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</si>
  <si>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</si>
  <si>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</si>
  <si>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</si>
  <si>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</si>
  <si>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</si>
  <si>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</si>
  <si>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</si>
  <si>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</si>
  <si>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</si>
  <si>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</si>
  <si>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</si>
  <si>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</si>
  <si>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</si>
  <si>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</si>
  <si>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</si>
  <si>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</si>
  <si>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</si>
  <si>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</si>
  <si>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</si>
  <si>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</si>
  <si>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</si>
  <si>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</si>
  <si>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</si>
  <si>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</si>
  <si>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</si>
  <si>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</si>
  <si>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</si>
  <si>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</si>
  <si>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</si>
  <si>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</si>
  <si>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</si>
  <si>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</si>
  <si>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</si>
  <si>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</si>
  <si>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</si>
  <si>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</si>
  <si>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</si>
  <si>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</si>
  <si>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</si>
  <si>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</si>
  <si>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</si>
  <si>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</si>
  <si>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</si>
  <si>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</si>
  <si>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</si>
  <si>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</si>
  <si>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</si>
  <si>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</si>
  <si>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</si>
  <si>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</si>
  <si>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</si>
  <si>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</si>
  <si>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</si>
  <si>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</si>
  <si>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</si>
  <si>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</si>
  <si>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</si>
  <si>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</si>
  <si>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</si>
  <si>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</si>
  <si>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</si>
  <si>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</si>
  <si>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</si>
  <si>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</si>
  <si>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</si>
  <si>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</si>
  <si>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</si>
  <si>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</si>
  <si>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</si>
  <si>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</si>
  <si>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</si>
  <si>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</si>
  <si>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</si>
  <si>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</si>
  <si>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</si>
  <si>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</si>
  <si>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</si>
  <si>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</si>
  <si>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</si>
  <si>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</si>
  <si>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</si>
  <si>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</si>
  <si>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</si>
  <si>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</si>
  <si>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</si>
  <si>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</si>
  <si>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</si>
  <si>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</si>
  <si>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</si>
  <si>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</si>
  <si>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</si>
  <si>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</si>
  <si>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</si>
  <si>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</si>
  <si>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</si>
  <si>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</si>
  <si>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</si>
  <si>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</si>
  <si>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</si>
  <si>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</si>
  <si>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</si>
  <si>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</si>
  <si>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</si>
  <si>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</si>
  <si>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</si>
  <si>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</si>
  <si>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</si>
  <si>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</si>
  <si>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</si>
  <si>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</si>
  <si>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</si>
  <si>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</si>
  <si>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</si>
  <si>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</si>
  <si>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</si>
  <si>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</si>
  <si>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</si>
  <si>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</si>
  <si>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</si>
  <si>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</si>
  <si>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</si>
  <si>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</si>
  <si>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</si>
  <si>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</si>
  <si>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</si>
  <si>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</si>
  <si>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</si>
  <si>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</si>
  <si>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</si>
  <si>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</si>
  <si>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</si>
  <si>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</si>
  <si>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</si>
  <si>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</si>
  <si>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</si>
  <si>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</si>
  <si>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</si>
  <si>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</si>
  <si>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</si>
  <si>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</si>
  <si>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</si>
  <si>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</si>
  <si>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</si>
  <si>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</si>
  <si>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</si>
  <si>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</si>
  <si>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</si>
  <si>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</si>
  <si>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</si>
  <si>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</si>
  <si>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</si>
  <si>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</si>
  <si>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</si>
  <si>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</si>
  <si>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</si>
  <si>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</si>
  <si>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</si>
  <si>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</si>
  <si>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</si>
  <si>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</si>
  <si>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</si>
  <si>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</si>
  <si>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</si>
  <si>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</si>
  <si>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</si>
  <si>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</si>
  <si>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</si>
  <si>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</si>
  <si>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</si>
  <si>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</si>
  <si>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</si>
  <si>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</si>
  <si>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</si>
  <si>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</si>
  <si>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</si>
  <si>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</si>
  <si>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</si>
  <si>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</si>
  <si>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</si>
  <si>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</si>
  <si>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</si>
  <si>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</si>
  <si>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</si>
  <si>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</si>
  <si>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</si>
  <si>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</si>
  <si>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</si>
  <si>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</si>
  <si>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</si>
  <si>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</si>
  <si>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</si>
  <si>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</si>
  <si>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</si>
  <si>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</si>
  <si>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</si>
  <si>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</si>
  <si>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</si>
  <si>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</si>
  <si>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</si>
  <si>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</si>
  <si>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</si>
  <si>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</si>
  <si>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</si>
  <si>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</si>
  <si>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</si>
  <si>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</si>
  <si>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</si>
  <si>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</si>
  <si>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</si>
  <si>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</si>
  <si>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</si>
  <si>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</si>
  <si>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</si>
  <si>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</si>
  <si>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</si>
  <si>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</si>
  <si>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</si>
  <si>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</si>
  <si>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</si>
  <si>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</si>
  <si>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</si>
  <si>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</si>
  <si>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</si>
  <si>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</si>
  <si>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</si>
  <si>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</si>
  <si>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</si>
  <si>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</si>
  <si>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</si>
  <si>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</si>
  <si>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</si>
  <si>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</si>
  <si>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</si>
  <si>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</si>
  <si>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</si>
  <si>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</si>
  <si>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</si>
  <si>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</si>
  <si>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</si>
  <si>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</si>
  <si>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</si>
  <si>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</si>
  <si>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</si>
  <si>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</si>
  <si>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</si>
  <si>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</si>
  <si>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</si>
  <si>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</si>
  <si>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</si>
  <si>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</si>
  <si>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</si>
  <si>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</si>
  <si>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</si>
  <si>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</si>
  <si>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</si>
  <si>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</si>
  <si>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</si>
  <si>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</si>
  <si>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</si>
  <si>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</si>
  <si>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</si>
  <si>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</si>
  <si>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</si>
  <si>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</si>
  <si>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</si>
  <si>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</si>
  <si>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</si>
  <si>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</si>
  <si>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</si>
  <si>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</si>
  <si>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</si>
  <si>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</si>
  <si>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</si>
  <si>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</si>
  <si>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</si>
  <si>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</si>
  <si>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</si>
  <si>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</si>
  <si>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</si>
  <si>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</si>
  <si>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</si>
  <si>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</si>
  <si>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</si>
  <si>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</si>
  <si>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</si>
  <si>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</si>
  <si>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</si>
  <si>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</si>
  <si>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</si>
  <si>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</si>
  <si>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</si>
  <si>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</si>
  <si>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</si>
  <si>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</si>
  <si>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</si>
  <si>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</si>
  <si>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</si>
  <si>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</si>
  <si>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</si>
  <si>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</si>
  <si>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</si>
  <si>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</si>
  <si>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</si>
  <si>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</si>
  <si>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</si>
  <si>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</si>
  <si>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</si>
  <si>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</si>
  <si>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</si>
  <si>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</si>
  <si>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</si>
  <si>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</si>
  <si>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</si>
  <si>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</si>
  <si>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</si>
  <si>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</si>
  <si>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</si>
  <si>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</si>
  <si>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</si>
  <si>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</si>
  <si>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</si>
  <si>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</si>
  <si>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</si>
  <si>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</si>
  <si>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</si>
  <si>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</si>
  <si>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</si>
  <si>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</si>
  <si>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</si>
  <si>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</si>
  <si>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</si>
  <si>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</si>
  <si>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</si>
  <si>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</si>
  <si>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</si>
  <si>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</si>
  <si>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</si>
  <si>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</si>
  <si>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</si>
  <si>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</si>
  <si>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</si>
  <si>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</si>
  <si>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</si>
  <si>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</si>
  <si>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</si>
  <si>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</si>
  <si>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</si>
  <si>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</si>
  <si>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</si>
  <si>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</si>
  <si>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</si>
  <si>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</si>
  <si>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</si>
  <si>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</si>
  <si>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</si>
  <si>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</si>
  <si>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</si>
  <si>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</si>
  <si>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</si>
  <si>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</si>
  <si>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</si>
  <si>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</si>
  <si>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</si>
  <si>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</si>
  <si>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</si>
  <si>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</si>
  <si>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</si>
  <si>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</si>
  <si>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</si>
  <si>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</si>
  <si>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</si>
  <si>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</si>
  <si>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</si>
  <si>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</si>
  <si>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</si>
  <si>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</si>
  <si>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</si>
  <si>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</si>
  <si>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</si>
  <si>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</si>
  <si>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</si>
  <si>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</si>
  <si>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</si>
  <si>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</si>
  <si>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</si>
  <si>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</si>
  <si>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</si>
  <si>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</si>
  <si>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</si>
  <si>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</si>
  <si>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</si>
  <si>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</si>
  <si>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</si>
  <si>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</si>
  <si>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</si>
  <si>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</si>
  <si>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</si>
  <si>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</si>
  <si>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</si>
  <si>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</si>
  <si>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</si>
  <si>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</si>
  <si>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</si>
  <si>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</si>
  <si>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</si>
  <si>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</si>
  <si>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</si>
  <si>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</si>
  <si>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</si>
  <si>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</si>
  <si>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</si>
  <si>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</si>
  <si>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</si>
  <si>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</si>
  <si>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</si>
  <si>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</si>
  <si>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</si>
  <si>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</si>
  <si>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</si>
  <si>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</si>
  <si>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</si>
  <si>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</si>
  <si>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</si>
  <si>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</si>
  <si>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</si>
  <si>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</si>
  <si>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</si>
  <si>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</si>
  <si>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</si>
  <si>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</si>
  <si>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</si>
  <si>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</si>
  <si>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</si>
  <si>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</si>
  <si>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</si>
  <si>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</si>
  <si>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</si>
  <si>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</si>
  <si>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</si>
  <si>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</si>
  <si>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</si>
  <si>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</si>
  <si>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</si>
  <si>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</si>
  <si>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</si>
  <si>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</si>
  <si>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</si>
  <si>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</si>
  <si>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</si>
  <si>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</si>
  <si>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</si>
  <si>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</si>
  <si>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</si>
  <si>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</si>
  <si>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</si>
  <si>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</si>
  <si>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</si>
  <si>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</si>
  <si>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</si>
  <si>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</si>
  <si>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</si>
  <si>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</si>
  <si>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</si>
  <si>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</si>
  <si>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</si>
  <si>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</si>
  <si>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</si>
  <si>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</si>
  <si>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</si>
  <si>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</si>
  <si>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</si>
  <si>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</si>
  <si>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</si>
  <si>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</si>
  <si>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</si>
  <si>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</si>
  <si>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</si>
  <si>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</si>
  <si>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</si>
  <si>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</si>
  <si>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</si>
  <si>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</si>
  <si>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</si>
  <si>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</si>
  <si>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</si>
  <si>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</si>
  <si>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</si>
  <si>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</si>
  <si>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</si>
  <si>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</si>
  <si>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</si>
  <si>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</si>
  <si>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</si>
  <si>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</si>
  <si>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</si>
  <si>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</si>
  <si>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</si>
  <si>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</si>
  <si>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</si>
  <si>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</si>
  <si>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</si>
  <si>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</si>
  <si>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</si>
  <si>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</si>
  <si>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</si>
  <si>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</si>
  <si>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</si>
  <si>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</si>
  <si>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</si>
  <si>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</si>
  <si>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</si>
  <si>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</si>
  <si>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</si>
  <si>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</si>
  <si>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</si>
  <si>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</si>
  <si>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</si>
  <si>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</si>
  <si>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</si>
  <si>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</si>
  <si>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</si>
  <si>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</si>
  <si>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</si>
  <si>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</si>
  <si>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</si>
  <si>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</si>
  <si>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</si>
  <si>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</si>
  <si>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</si>
  <si>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</si>
  <si>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</si>
  <si>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</si>
  <si>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</si>
  <si>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</si>
  <si>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</si>
  <si>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</si>
  <si>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</si>
  <si>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</si>
  <si>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</si>
  <si>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</si>
  <si>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</si>
  <si>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</si>
  <si>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</si>
  <si>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</si>
  <si>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</si>
  <si>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</si>
  <si>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</si>
  <si>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</si>
  <si>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</si>
  <si>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</si>
  <si>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</si>
  <si>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</si>
  <si>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</si>
  <si>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</si>
  <si>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</si>
  <si>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</si>
  <si>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</si>
  <si>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</si>
  <si>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</si>
  <si>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</si>
  <si>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</si>
  <si>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</si>
  <si>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</si>
  <si>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</si>
  <si>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</si>
  <si>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</si>
  <si>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</si>
  <si>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</si>
  <si>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</si>
  <si>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</si>
  <si>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</si>
  <si>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</si>
  <si>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</si>
  <si>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</si>
  <si>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</si>
  <si>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</si>
  <si>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</si>
  <si>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</si>
  <si>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</si>
  <si>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</si>
  <si>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</si>
  <si>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</si>
  <si>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</si>
  <si>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</si>
  <si>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</si>
  <si>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</si>
  <si>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</si>
  <si>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</si>
  <si>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</si>
  <si>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</si>
  <si>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</si>
  <si>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</si>
  <si>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</si>
  <si>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</si>
  <si>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</si>
  <si>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</si>
  <si>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</si>
  <si>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</si>
  <si>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</si>
  <si>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</si>
  <si>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</si>
  <si>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</si>
  <si>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</si>
  <si>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</si>
  <si>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</si>
  <si>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</si>
  <si>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</si>
  <si>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</si>
  <si>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</si>
  <si>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</si>
  <si>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</si>
  <si>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</si>
  <si>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</si>
  <si>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</si>
  <si>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</si>
  <si>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</si>
  <si>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</si>
  <si>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</si>
  <si>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</si>
  <si>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</si>
  <si>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</si>
  <si>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</si>
  <si>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</si>
  <si>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</si>
  <si>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</si>
  <si>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</si>
  <si>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</si>
  <si>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</si>
  <si>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</si>
  <si>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</si>
  <si>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</si>
  <si>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</si>
  <si>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</si>
  <si>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</si>
  <si>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</si>
  <si>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</si>
  <si>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</si>
  <si>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</si>
  <si>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</si>
  <si>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</si>
  <si>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</si>
  <si>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</si>
  <si>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</si>
  <si>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</si>
  <si>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</si>
  <si>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</si>
  <si>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</si>
  <si>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</si>
  <si>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</si>
  <si>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</si>
  <si>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</si>
  <si>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</si>
  <si>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</si>
  <si>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</si>
  <si>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</si>
  <si>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</si>
  <si>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</si>
  <si>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</si>
  <si>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</si>
  <si>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</si>
  <si>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</si>
  <si>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</si>
  <si>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</si>
  <si>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</si>
  <si>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</si>
  <si>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</si>
  <si>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</si>
  <si>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</si>
  <si>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</si>
  <si>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</si>
  <si>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</si>
  <si>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</si>
  <si>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</si>
  <si>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</si>
  <si>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</si>
  <si>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</si>
  <si>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</si>
  <si>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</si>
  <si>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</si>
  <si>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</si>
  <si>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</si>
  <si>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</si>
  <si>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</si>
  <si>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</si>
  <si>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</si>
  <si>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</si>
  <si>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</si>
  <si>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</si>
  <si>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</si>
  <si>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</si>
  <si>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</si>
  <si>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</si>
  <si>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</si>
  <si>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</si>
  <si>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</si>
  <si>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</si>
  <si>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</si>
  <si>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</si>
  <si>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</si>
  <si>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</si>
  <si>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</si>
  <si>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</si>
  <si>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</si>
  <si>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</si>
  <si>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</si>
  <si>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</si>
  <si>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</si>
  <si>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</si>
  <si>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</si>
  <si>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</si>
  <si>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</si>
  <si>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</si>
  <si>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</si>
  <si>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</si>
  <si>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</si>
  <si>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</si>
  <si>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</si>
  <si>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</si>
  <si>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</si>
  <si>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</si>
  <si>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</si>
  <si>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</si>
  <si>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</si>
  <si>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</si>
  <si>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</si>
  <si>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</si>
  <si>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</si>
  <si>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</si>
  <si>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</si>
  <si>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</si>
  <si>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</si>
  <si>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</si>
  <si>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</si>
  <si>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</si>
  <si>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</si>
  <si>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</si>
  <si>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</si>
  <si>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</si>
  <si>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</si>
  <si>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</si>
  <si>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</si>
  <si>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</si>
  <si>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</si>
  <si>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</si>
  <si>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</si>
  <si>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</si>
  <si>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</si>
  <si>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</si>
  <si>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</si>
  <si>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</si>
  <si>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</si>
  <si>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</si>
  <si>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</si>
  <si>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</si>
  <si>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</si>
  <si>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</si>
  <si>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</si>
  <si>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</si>
  <si>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</si>
  <si>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</si>
  <si>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</si>
  <si>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</si>
  <si>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</si>
  <si>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</si>
  <si>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</si>
  <si>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</si>
  <si>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</si>
  <si>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</si>
  <si>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</si>
  <si>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</si>
  <si>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</si>
  <si>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</si>
  <si>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</si>
  <si>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</si>
  <si>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</si>
  <si>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</si>
  <si>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</si>
  <si>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</si>
  <si>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</si>
  <si>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</si>
  <si>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</si>
  <si>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</si>
  <si>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</si>
  <si>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</si>
  <si>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</si>
  <si>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</si>
  <si>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</si>
  <si>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</si>
  <si>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</si>
  <si>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</si>
  <si>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</si>
  <si>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</si>
  <si>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</si>
  <si>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</si>
  <si>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</si>
  <si>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</si>
  <si>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</si>
  <si>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</si>
  <si>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</si>
  <si>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</si>
  <si>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</si>
  <si>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</si>
  <si>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</si>
  <si>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</si>
  <si>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</si>
  <si>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</si>
  <si>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</si>
  <si>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</si>
  <si>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</si>
  <si>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</si>
  <si>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</si>
  <si>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</si>
  <si>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</si>
  <si>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</si>
  <si>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</si>
  <si>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</si>
  <si>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</si>
  <si>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</si>
  <si>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</si>
  <si>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</si>
  <si>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</si>
  <si>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</si>
  <si>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</si>
  <si>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</si>
  <si>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</si>
  <si>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</si>
  <si>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</si>
  <si>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</si>
  <si>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</si>
  <si>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</si>
  <si>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</si>
  <si>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</si>
  <si>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</si>
  <si>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</si>
  <si>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</si>
  <si>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</si>
  <si>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</si>
  <si>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</si>
  <si>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</si>
  <si>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</si>
  <si>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</si>
  <si>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</si>
  <si>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</si>
  <si>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</si>
  <si>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</si>
  <si>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</si>
  <si>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</si>
  <si>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</si>
  <si>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</si>
  <si>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</si>
  <si>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</si>
  <si>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</si>
  <si>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</si>
  <si>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</si>
  <si>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</si>
  <si>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</si>
  <si>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</si>
  <si>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</si>
  <si>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</si>
  <si>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</si>
  <si>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</si>
  <si>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</si>
  <si>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</si>
  <si>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</si>
  <si>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</si>
  <si>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</si>
  <si>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</si>
  <si>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</si>
  <si>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</si>
  <si>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</si>
  <si>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</si>
  <si>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</si>
  <si>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</si>
  <si>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</si>
  <si>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</si>
  <si>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</si>
  <si>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</si>
  <si>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</si>
  <si>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</si>
  <si>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</si>
  <si>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</si>
  <si>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</si>
  <si>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</si>
  <si>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</si>
  <si>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</si>
  <si>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</si>
  <si>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</si>
  <si>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</si>
  <si>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</si>
  <si>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</si>
  <si>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</si>
  <si>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</si>
  <si>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</si>
  <si>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</si>
  <si>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</si>
  <si>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</si>
  <si>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</si>
  <si>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</si>
  <si>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</si>
  <si>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</si>
  <si>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</si>
  <si>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</si>
  <si>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</si>
  <si>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</si>
  <si>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</si>
  <si>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</si>
  <si>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</si>
  <si>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</si>
  <si>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</si>
  <si>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</si>
  <si>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</si>
  <si>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</si>
  <si>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</si>
  <si>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</si>
  <si>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</si>
  <si>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</si>
  <si>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</si>
  <si>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</si>
  <si>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</si>
  <si>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</si>
  <si>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</si>
  <si>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</si>
  <si>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</si>
  <si>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</si>
  <si>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</si>
  <si>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</si>
  <si>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</si>
  <si>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</si>
  <si>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</si>
  <si>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</si>
  <si>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</si>
  <si>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</si>
  <si>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</si>
  <si>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</si>
  <si>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</si>
  <si>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</si>
  <si>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</si>
  <si>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</si>
  <si>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</si>
  <si>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</si>
  <si>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</si>
  <si>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</si>
  <si>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</si>
  <si>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</si>
  <si>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</si>
  <si>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</si>
  <si>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</si>
  <si>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</si>
  <si>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</si>
  <si>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</si>
  <si>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</si>
  <si>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</si>
  <si>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</si>
  <si>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</si>
  <si>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</si>
  <si>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</si>
  <si>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</si>
  <si>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</si>
  <si>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</si>
  <si>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</si>
  <si>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</si>
  <si>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</si>
  <si>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</si>
  <si>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</si>
  <si>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</si>
  <si>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</si>
  <si>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</si>
  <si>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</si>
  <si>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</si>
  <si>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</si>
  <si>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</si>
  <si>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</si>
  <si>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</si>
  <si>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</si>
  <si>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</si>
  <si>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</si>
  <si>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</si>
  <si>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</si>
  <si>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</si>
  <si>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</si>
  <si>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</si>
  <si>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</si>
  <si>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</si>
  <si>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</si>
  <si>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</si>
  <si>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</si>
  <si>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</si>
  <si>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</si>
  <si>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</si>
  <si>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</si>
  <si>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</si>
  <si>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</si>
  <si>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</si>
  <si>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</si>
  <si>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</si>
  <si>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</si>
  <si>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</si>
  <si>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</si>
  <si>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</si>
  <si>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</si>
  <si>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</si>
  <si>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</si>
  <si>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</si>
  <si>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</si>
  <si>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</si>
  <si>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</si>
  <si>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</si>
  <si>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</si>
  <si>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</si>
  <si>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</si>
  <si>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</si>
  <si>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</si>
  <si>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</si>
  <si>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</si>
  <si>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</si>
  <si>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</si>
  <si>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</si>
  <si>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</si>
  <si>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</si>
  <si>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</si>
  <si>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</si>
  <si>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</si>
  <si>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</si>
  <si>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</si>
  <si>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</si>
  <si>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</si>
  <si>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</si>
  <si>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</si>
  <si>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</si>
  <si>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</si>
  <si>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</si>
  <si>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</si>
  <si>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</si>
  <si>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</si>
  <si>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</si>
  <si>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</si>
  <si>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</si>
  <si>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</si>
  <si>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</si>
  <si>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</si>
  <si>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</si>
  <si>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</si>
  <si>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</si>
  <si>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</si>
  <si>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</si>
  <si>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</si>
  <si>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</si>
  <si>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</si>
  <si>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</si>
  <si>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</si>
  <si>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</si>
  <si>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</si>
  <si>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</si>
  <si>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</si>
  <si>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</si>
  <si>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</si>
  <si>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</si>
  <si>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</si>
  <si>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</si>
  <si>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</si>
  <si>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</si>
  <si>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</si>
  <si>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</si>
  <si>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</si>
  <si>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</si>
  <si>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</si>
  <si>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</si>
  <si>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</si>
  <si>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</si>
  <si>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</si>
  <si>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</si>
  <si>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</si>
  <si>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</si>
  <si>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</si>
  <si>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</si>
  <si>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</si>
  <si>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</si>
  <si>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</si>
  <si>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</si>
  <si>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</si>
  <si>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</si>
  <si>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</si>
  <si>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</si>
  <si>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</si>
  <si>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</si>
  <si>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</si>
  <si>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</si>
  <si>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</si>
  <si>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</si>
  <si>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</si>
  <si>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</si>
  <si>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</si>
  <si>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</si>
  <si>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</si>
  <si>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</si>
  <si>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</si>
  <si>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</si>
  <si>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</si>
  <si>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</si>
  <si>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</si>
  <si>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</si>
  <si>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</si>
  <si>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</si>
  <si>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</si>
  <si>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</si>
  <si>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</si>
  <si>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</si>
  <si>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</si>
  <si>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</si>
  <si>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</si>
  <si>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</si>
  <si>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</si>
  <si>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</si>
  <si>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</si>
  <si>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</si>
  <si>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</si>
  <si>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</si>
  <si>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</si>
  <si>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</si>
  <si>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</si>
  <si>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</si>
  <si>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</si>
  <si>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</si>
  <si>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</si>
  <si>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</si>
  <si>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</si>
  <si>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</si>
  <si>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</si>
  <si>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</si>
  <si>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</si>
  <si>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</si>
  <si>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</si>
  <si>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</si>
  <si>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</si>
  <si>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</si>
  <si>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</si>
  <si>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</si>
  <si>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</si>
  <si>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</si>
  <si>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</si>
  <si>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</si>
  <si>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</si>
  <si>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</si>
  <si>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</si>
  <si>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</si>
  <si>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</si>
  <si>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</si>
  <si>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</si>
  <si>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</si>
  <si>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</si>
  <si>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</si>
  <si>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</si>
  <si>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</si>
  <si>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</si>
  <si>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</si>
  <si>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</si>
  <si>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</si>
  <si>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</si>
  <si>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</si>
  <si>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</si>
  <si>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</si>
  <si>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</si>
  <si>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</si>
  <si>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</si>
  <si>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</si>
  <si>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</si>
  <si>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</si>
  <si>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</si>
  <si>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</si>
  <si>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</si>
  <si>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</si>
  <si>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</si>
  <si>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</si>
  <si>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</si>
  <si>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</si>
  <si>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</si>
  <si>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</si>
  <si>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</si>
  <si>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</si>
  <si>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</si>
  <si>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</si>
  <si>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</si>
  <si>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</si>
  <si>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</si>
  <si>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</si>
  <si>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</si>
  <si>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</si>
  <si>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</si>
  <si>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</si>
  <si>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</si>
  <si>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</si>
  <si>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</si>
  <si>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</si>
  <si>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</si>
  <si>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</si>
  <si>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</si>
  <si>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</si>
  <si>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</si>
  <si>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</si>
  <si>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</si>
  <si>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</si>
  <si>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</si>
  <si>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</si>
  <si>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</si>
  <si>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</si>
  <si>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</si>
  <si>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</si>
  <si>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</si>
  <si>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</si>
  <si>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</si>
  <si>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</si>
  <si>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</si>
  <si>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</si>
  <si>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</si>
  <si>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</si>
  <si>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</si>
  <si>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</si>
  <si>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</si>
  <si>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</si>
  <si>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</si>
  <si>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</si>
  <si>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</si>
  <si>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</si>
  <si>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</si>
  <si>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</si>
  <si>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</si>
  <si>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</si>
  <si>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</si>
  <si>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</si>
  <si>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</si>
  <si>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</si>
  <si>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</si>
  <si>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</si>
  <si>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</si>
  <si>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</si>
  <si>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</si>
  <si>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</si>
  <si>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</si>
  <si>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</si>
  <si>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</si>
  <si>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</si>
  <si>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</si>
  <si>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</si>
  <si>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</si>
  <si>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</si>
  <si>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</si>
  <si>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</si>
  <si>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</si>
  <si>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</si>
  <si>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</si>
  <si>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</si>
  <si>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</si>
  <si>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</si>
  <si>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</si>
  <si>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</si>
  <si>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</si>
  <si>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</si>
  <si>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</si>
  <si>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</si>
  <si>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</si>
  <si>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</si>
  <si>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</si>
  <si>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</si>
  <si>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</si>
  <si>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</si>
  <si>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</si>
  <si>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</si>
  <si>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</si>
  <si>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</si>
  <si>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</si>
  <si>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</si>
  <si>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</si>
  <si>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</si>
  <si>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</si>
  <si>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</si>
  <si>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</si>
  <si>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</si>
  <si>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</si>
  <si>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</si>
  <si>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</si>
  <si>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</si>
  <si>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</si>
  <si>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</si>
  <si>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</si>
  <si>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</si>
  <si>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</si>
  <si>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</si>
  <si>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</si>
  <si>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</si>
  <si>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</si>
  <si>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</si>
  <si>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</si>
  <si>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</si>
  <si>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</si>
  <si>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</si>
  <si>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</si>
  <si>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</si>
  <si>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</si>
  <si>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</si>
  <si>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</si>
  <si>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</si>
  <si>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</si>
  <si>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</si>
  <si>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</si>
  <si>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</si>
  <si>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</si>
  <si>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</si>
  <si>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</si>
  <si>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</si>
  <si>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</si>
  <si>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</si>
  <si>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</si>
  <si>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</si>
  <si>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</si>
  <si>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</si>
  <si>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</si>
  <si>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</si>
  <si>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</si>
  <si>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</si>
  <si>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</si>
  <si>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</si>
  <si>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</si>
  <si>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</si>
  <si>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</si>
  <si>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</si>
  <si>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</si>
  <si>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</si>
  <si>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</si>
  <si>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</si>
  <si>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</si>
  <si>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</si>
  <si>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</si>
  <si>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</si>
  <si>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</si>
  <si>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</si>
  <si>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</si>
  <si>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</si>
  <si>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</si>
  <si>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</si>
  <si>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</si>
  <si>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</si>
  <si>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</si>
  <si>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</si>
  <si>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</si>
  <si>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</si>
  <si>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</si>
  <si>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</si>
  <si>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</si>
  <si>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</si>
  <si>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</si>
  <si>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</si>
  <si>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</si>
  <si>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</si>
  <si>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</si>
  <si>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</si>
  <si>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</si>
  <si>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</si>
  <si>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</si>
  <si>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</si>
  <si>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</si>
  <si>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</si>
  <si>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</si>
  <si>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</si>
  <si>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</si>
  <si>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</si>
  <si>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</si>
  <si>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</si>
  <si>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</si>
  <si>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</si>
  <si>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</si>
  <si>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</si>
  <si>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</si>
  <si>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</si>
  <si>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</si>
  <si>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</si>
  <si>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</si>
  <si>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</si>
  <si>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</si>
  <si>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</si>
  <si>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</si>
  <si>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</si>
  <si>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</si>
  <si>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</si>
  <si>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</si>
  <si>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</si>
  <si>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</si>
  <si>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</si>
  <si>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</si>
  <si>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</si>
  <si>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</si>
  <si>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</si>
  <si>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</si>
  <si>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</si>
  <si>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</si>
  <si>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</si>
  <si>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</si>
  <si>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</si>
  <si>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</si>
  <si>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</si>
  <si>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</si>
  <si>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</si>
  <si>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</si>
  <si>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</si>
  <si>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</si>
  <si>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</si>
  <si>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</si>
  <si>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</si>
  <si>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</si>
  <si>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</si>
  <si>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</si>
  <si>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</si>
  <si>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</si>
  <si>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</si>
  <si>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</si>
  <si>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</si>
  <si>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</si>
  <si>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</si>
  <si>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</si>
  <si>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</si>
  <si>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</si>
  <si>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</si>
  <si>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</si>
  <si>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</si>
  <si>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</si>
  <si>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</si>
  <si>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</si>
  <si>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</si>
  <si>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</si>
  <si>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</si>
  <si>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</si>
  <si>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</si>
  <si>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</si>
  <si>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</si>
  <si>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</si>
  <si>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</si>
  <si>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</si>
  <si>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</si>
  <si>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</si>
  <si>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</si>
  <si>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</si>
  <si>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</si>
  <si>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</si>
  <si>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</si>
  <si>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</si>
  <si>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</si>
  <si>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</si>
  <si>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</si>
  <si>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</si>
  <si>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</si>
  <si>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</si>
  <si>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</si>
  <si>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</si>
  <si>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</si>
  <si>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</si>
  <si>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</si>
  <si>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</si>
  <si>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</si>
  <si>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</si>
  <si>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</si>
  <si>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</si>
  <si>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</si>
  <si>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</si>
  <si>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</si>
  <si>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</si>
  <si>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</si>
  <si>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</si>
  <si>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</si>
  <si>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</si>
  <si>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</si>
  <si>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</si>
  <si>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</si>
  <si>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</si>
  <si>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</si>
  <si>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</si>
  <si>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</si>
  <si>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</si>
  <si>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</si>
  <si>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</si>
  <si>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</si>
  <si>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</si>
  <si>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</si>
  <si>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</si>
  <si>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</si>
  <si>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</si>
  <si>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</si>
  <si>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</si>
  <si>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</si>
  <si>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</si>
  <si>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</si>
  <si>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</si>
  <si>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</si>
  <si>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</si>
  <si>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</si>
  <si>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</si>
  <si>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</si>
  <si>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</si>
  <si>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</si>
  <si>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</si>
  <si>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</si>
  <si>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</si>
  <si>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</si>
  <si>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</si>
  <si>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</si>
  <si>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</si>
  <si>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</si>
  <si>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</si>
  <si>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</si>
  <si>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</si>
  <si>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</si>
  <si>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</si>
  <si>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</si>
  <si>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</si>
  <si>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</si>
  <si>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</si>
  <si>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</si>
  <si>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</si>
  <si>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</si>
  <si>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</si>
  <si>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</si>
  <si>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</si>
  <si>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</si>
  <si>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</si>
  <si>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</si>
  <si>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</si>
  <si>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</si>
  <si>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</si>
  <si>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</si>
  <si>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</si>
  <si>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</si>
  <si>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</si>
  <si>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</si>
  <si>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</si>
  <si>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</si>
  <si>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</si>
  <si>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</si>
  <si>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</si>
  <si>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</si>
  <si>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</si>
  <si>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</si>
  <si>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</si>
  <si>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</si>
  <si>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</si>
  <si>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</si>
  <si>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</si>
  <si>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</si>
  <si>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</si>
  <si>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</si>
  <si>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</si>
  <si>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</si>
  <si>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</si>
  <si>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</si>
  <si>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</si>
  <si>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</si>
  <si>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</si>
  <si>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</si>
  <si>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</si>
  <si>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</si>
  <si>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</si>
  <si>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</si>
  <si>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</si>
  <si>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</si>
  <si>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</si>
  <si>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</si>
  <si>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</si>
  <si>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</si>
  <si>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</si>
  <si>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</si>
  <si>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</si>
  <si>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</si>
  <si>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</si>
  <si>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</si>
  <si>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</si>
  <si>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</si>
  <si>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</si>
  <si>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</si>
  <si>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</si>
  <si>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</si>
  <si>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</si>
  <si>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</si>
  <si>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</si>
  <si>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</si>
  <si>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</si>
  <si>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</si>
  <si>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</si>
  <si>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</si>
  <si>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</si>
  <si>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</si>
  <si>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</si>
  <si>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</si>
  <si>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</si>
  <si>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</si>
  <si>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</si>
  <si>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</si>
  <si>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</si>
  <si>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</si>
  <si>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</si>
  <si>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</si>
  <si>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</si>
  <si>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</si>
  <si>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</si>
  <si>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</si>
  <si>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</si>
  <si>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</si>
  <si>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</si>
  <si>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</si>
  <si>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</si>
  <si>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</si>
  <si>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</si>
  <si>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</si>
  <si>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</si>
  <si>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</si>
  <si>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</si>
  <si>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</si>
  <si>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</si>
  <si>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</si>
  <si>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</si>
  <si>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</si>
  <si>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</si>
  <si>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</si>
  <si>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</si>
  <si>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</si>
  <si>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</si>
  <si>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</si>
  <si>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</si>
  <si>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</si>
  <si>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</si>
  <si>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</si>
  <si>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</si>
  <si>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</si>
  <si>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</si>
  <si>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</si>
  <si>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</si>
  <si>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</si>
  <si>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</si>
  <si>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</si>
  <si>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</si>
  <si>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</si>
  <si>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</si>
  <si>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</si>
  <si>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</si>
  <si>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</si>
  <si>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</si>
  <si>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</si>
  <si>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</si>
  <si>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</si>
  <si>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</si>
  <si>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</si>
  <si>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</si>
  <si>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</si>
  <si>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</si>
  <si>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</si>
  <si>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</si>
  <si>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</si>
  <si>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</si>
  <si>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</si>
  <si>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</si>
  <si>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</si>
  <si>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</si>
  <si>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</si>
  <si>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</si>
  <si>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</si>
  <si>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</si>
  <si>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</si>
  <si>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</si>
  <si>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</si>
  <si>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</si>
  <si>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</si>
  <si>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</si>
  <si>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</si>
  <si>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</si>
  <si>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</si>
  <si>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</si>
  <si>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</si>
  <si>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</si>
  <si>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</si>
  <si>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</si>
  <si>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</si>
  <si>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</si>
  <si>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</si>
  <si>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</si>
  <si>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</si>
  <si>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</si>
  <si>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</si>
  <si>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</si>
  <si>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</si>
  <si>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</si>
  <si>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</si>
  <si>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</si>
  <si>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</si>
  <si>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</si>
  <si>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</si>
  <si>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</si>
  <si>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</si>
  <si>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</si>
  <si>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</si>
  <si>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</si>
  <si>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</si>
  <si>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</si>
  <si>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</si>
  <si>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</si>
  <si>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</si>
  <si>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</si>
  <si>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</si>
  <si>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</si>
  <si>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</si>
  <si>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</si>
  <si>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</si>
  <si>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</si>
  <si>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</si>
  <si>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</si>
  <si>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</si>
  <si>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</si>
  <si>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</si>
  <si>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</si>
  <si>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</si>
  <si>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</si>
  <si>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</si>
  <si>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</si>
  <si>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</si>
  <si>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</si>
  <si>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</si>
  <si>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</si>
  <si>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</si>
  <si>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</si>
  <si>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</si>
  <si>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</si>
  <si>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</si>
  <si>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</si>
  <si>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</si>
  <si>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</si>
  <si>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</si>
  <si>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</si>
  <si>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</si>
  <si>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</si>
  <si>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</si>
  <si>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</si>
  <si>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</si>
  <si>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</si>
  <si>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</si>
  <si>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</si>
  <si>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</si>
  <si>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</si>
  <si>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</si>
  <si>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</si>
  <si>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</si>
  <si>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</si>
  <si>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</si>
  <si>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</si>
  <si>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</si>
  <si>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</si>
  <si>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</si>
  <si>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</si>
  <si>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</si>
  <si>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</si>
  <si>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</si>
  <si>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</si>
  <si>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</si>
  <si>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</si>
  <si>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</si>
  <si>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</si>
  <si>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</si>
  <si>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</si>
  <si>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</si>
  <si>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</si>
  <si>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</si>
  <si>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</si>
  <si>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</si>
  <si>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</si>
  <si>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</si>
  <si>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</si>
  <si>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</si>
  <si>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</si>
  <si>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</si>
  <si>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</si>
  <si>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</si>
  <si>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</si>
  <si>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</si>
  <si>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</si>
  <si>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</si>
  <si>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</si>
  <si>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</si>
  <si>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</si>
  <si>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</si>
  <si>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</si>
  <si>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</si>
  <si>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</si>
  <si>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</si>
  <si>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</si>
  <si>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</si>
  <si>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</si>
  <si>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</si>
  <si>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</si>
  <si>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</si>
  <si>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</si>
  <si>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</si>
  <si>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</si>
  <si>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</si>
  <si>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</si>
  <si>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</si>
  <si>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</si>
  <si>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</si>
  <si>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</si>
  <si>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</si>
  <si>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</si>
  <si>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</si>
  <si>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</si>
  <si>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</si>
  <si>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</si>
  <si>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</si>
  <si>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</si>
  <si>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</si>
  <si>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</si>
  <si>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</si>
  <si>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</si>
  <si>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</si>
  <si>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</si>
  <si>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</si>
  <si>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</si>
  <si>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</si>
  <si>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</si>
  <si>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</si>
  <si>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</si>
  <si>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</si>
  <si>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</si>
  <si>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</si>
  <si>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</si>
  <si>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</si>
  <si>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</si>
  <si>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</si>
  <si>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</si>
  <si>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</si>
  <si>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</si>
  <si>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</si>
  <si>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</si>
  <si>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</si>
  <si>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</si>
  <si>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</si>
  <si>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</si>
  <si>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</si>
  <si>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</si>
  <si>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</si>
  <si>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</si>
  <si>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</si>
  <si>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</si>
  <si>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</si>
  <si>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</si>
  <si>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</si>
  <si>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</si>
  <si>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</si>
  <si>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</si>
  <si>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</si>
  <si>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</si>
  <si>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</si>
  <si>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</si>
  <si>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</si>
  <si>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</si>
  <si>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</si>
  <si>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</si>
  <si>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</si>
  <si>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</si>
  <si>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</si>
  <si>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</si>
  <si>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</si>
  <si>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</si>
  <si>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</si>
  <si>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</si>
  <si>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</si>
  <si>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</si>
  <si>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</si>
  <si>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</si>
  <si>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</si>
  <si>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</si>
  <si>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</si>
  <si>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</si>
  <si>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</si>
  <si>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</si>
  <si>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</si>
  <si>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</si>
  <si>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</si>
  <si>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</si>
  <si>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</si>
  <si>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</si>
  <si>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</si>
  <si>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</si>
  <si>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</si>
  <si>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</si>
  <si>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</si>
  <si>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</si>
  <si>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</si>
  <si>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</si>
  <si>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</si>
  <si>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</si>
  <si>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</si>
  <si>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</si>
  <si>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</si>
  <si>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</si>
  <si>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</si>
  <si>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</si>
  <si>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</si>
  <si>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</si>
  <si>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</si>
  <si>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</si>
  <si>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</si>
  <si>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</si>
  <si>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</si>
  <si>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</si>
  <si>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</si>
  <si>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</si>
  <si>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</si>
  <si>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</si>
  <si>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</si>
  <si>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</si>
  <si>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</si>
  <si>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</si>
  <si>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</si>
  <si>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</si>
  <si>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</si>
  <si>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</si>
  <si>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</si>
  <si>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</si>
  <si>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</si>
  <si>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</si>
  <si>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</si>
  <si>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</si>
  <si>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</si>
  <si>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</si>
  <si>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</si>
  <si>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</si>
  <si>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</si>
  <si>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</si>
  <si>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</si>
  <si>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</si>
  <si>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</si>
  <si>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</si>
  <si>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</si>
  <si>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</si>
  <si>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</si>
  <si>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</si>
  <si>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</si>
  <si>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</si>
  <si>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</si>
  <si>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</si>
  <si>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</si>
  <si>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</si>
  <si>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</si>
  <si>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</si>
  <si>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</si>
  <si>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</si>
  <si>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</si>
  <si>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</si>
  <si>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</si>
  <si>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</si>
  <si>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</si>
  <si>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</si>
  <si>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</si>
  <si>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</si>
  <si>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</si>
  <si>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</si>
  <si>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</si>
  <si>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</si>
  <si>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</si>
  <si>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</si>
  <si>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</si>
  <si>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</si>
  <si>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</si>
  <si>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</si>
  <si>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</si>
  <si>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</si>
  <si>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</si>
  <si>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</si>
  <si>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</si>
  <si>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</si>
  <si>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</si>
  <si>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</si>
  <si>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</si>
  <si>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</si>
  <si>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</si>
  <si>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</si>
  <si>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</si>
  <si>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</si>
  <si>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</si>
  <si>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</si>
  <si>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</si>
  <si>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</si>
  <si>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</si>
  <si>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</si>
  <si>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</si>
  <si>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</si>
  <si>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</si>
  <si>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</si>
  <si>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</si>
  <si>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</si>
  <si>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</si>
  <si>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</si>
  <si>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</si>
  <si>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</si>
  <si>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</si>
  <si>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</si>
  <si>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</si>
  <si>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</si>
  <si>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</si>
  <si>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</si>
  <si>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</si>
  <si>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</si>
  <si>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</si>
  <si>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</si>
  <si>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</si>
  <si>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</si>
  <si>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</si>
  <si>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</si>
  <si>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</si>
  <si>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</si>
  <si>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</si>
  <si>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</si>
  <si>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</si>
  <si>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</si>
  <si>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</si>
  <si>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</si>
  <si>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</si>
  <si>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</si>
  <si>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</si>
  <si>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</si>
  <si>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</si>
  <si>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</si>
  <si>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</si>
  <si>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</si>
  <si>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</si>
  <si>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</si>
  <si>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</si>
  <si>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</si>
  <si>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</si>
  <si>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</si>
  <si>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</si>
  <si>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</si>
  <si>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</si>
  <si>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</si>
  <si>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</si>
  <si>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</si>
  <si>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</si>
  <si>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</si>
  <si>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</si>
  <si>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</si>
  <si>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</si>
  <si>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</si>
  <si>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</si>
  <si>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</si>
  <si>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</si>
  <si>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</si>
  <si>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</si>
  <si>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</si>
  <si>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</si>
  <si>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</si>
  <si>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</si>
  <si>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</si>
  <si>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</si>
  <si>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</si>
  <si>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</si>
  <si>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</si>
  <si>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</si>
  <si>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</si>
  <si>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</si>
  <si>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</si>
  <si>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</si>
  <si>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</si>
  <si>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</si>
  <si>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</si>
  <si>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</si>
  <si>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</si>
  <si>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</si>
  <si>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</si>
  <si>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</si>
  <si>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</si>
  <si>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</si>
  <si>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</si>
  <si>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</si>
  <si>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</si>
  <si>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</si>
  <si>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</si>
  <si>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</si>
  <si>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</si>
  <si>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</si>
  <si>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</si>
  <si>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</si>
  <si>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</si>
  <si>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</si>
  <si>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</si>
  <si>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</si>
  <si>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</si>
  <si>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</si>
  <si>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</si>
  <si>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</si>
  <si>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</si>
  <si>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</si>
  <si>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</si>
  <si>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</si>
  <si>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</si>
  <si>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</si>
  <si>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</si>
  <si>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</si>
  <si>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</si>
  <si>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</si>
  <si>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</si>
  <si>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</si>
  <si>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</si>
  <si>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</si>
  <si>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</si>
  <si>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</si>
  <si>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</si>
  <si>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</si>
  <si>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</si>
  <si>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</si>
  <si>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</si>
  <si>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</si>
  <si>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</si>
  <si>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</si>
  <si>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</si>
  <si>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</si>
  <si>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</si>
  <si>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</si>
  <si>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</si>
  <si>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</si>
  <si>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</si>
  <si>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</si>
  <si>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</si>
  <si>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</si>
  <si>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</si>
  <si>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</si>
  <si>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</si>
  <si>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</si>
  <si>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</si>
  <si>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</si>
  <si>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</si>
  <si>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</si>
  <si>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</si>
  <si>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</si>
  <si>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</si>
  <si>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</si>
  <si>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</si>
  <si>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</si>
  <si>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</si>
  <si>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</si>
  <si>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</si>
  <si>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</si>
  <si>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</si>
  <si>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</si>
  <si>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</si>
  <si>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</si>
  <si>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</si>
  <si>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</si>
  <si>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</si>
  <si>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</si>
  <si>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</si>
  <si>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</si>
  <si>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</si>
  <si>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</si>
  <si>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</si>
  <si>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</si>
  <si>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</si>
  <si>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</si>
  <si>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</si>
  <si>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</si>
  <si>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</si>
  <si>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</si>
  <si>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</si>
  <si>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</si>
  <si>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</si>
  <si>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</si>
  <si>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</si>
  <si>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</si>
  <si>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</si>
  <si>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</si>
  <si>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</si>
  <si>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</si>
  <si>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</si>
  <si>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</si>
  <si>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</si>
  <si>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</si>
  <si>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</si>
  <si>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</si>
  <si>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</si>
  <si>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</si>
  <si>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</si>
  <si>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</si>
  <si>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</si>
  <si>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</si>
  <si>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</si>
  <si>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</si>
  <si>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</si>
  <si>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</si>
  <si>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</si>
  <si>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</si>
  <si>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</si>
  <si>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</si>
  <si>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</si>
  <si>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</si>
  <si>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</si>
  <si>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</si>
  <si>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</si>
  <si>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</si>
  <si>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</si>
  <si>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</si>
  <si>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</si>
  <si>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</si>
  <si>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</si>
  <si>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</si>
  <si>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</si>
  <si>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</si>
  <si>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</si>
  <si>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</si>
  <si>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</si>
  <si>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</si>
  <si>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</si>
  <si>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</si>
  <si>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</si>
  <si>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</si>
  <si>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</si>
  <si>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</si>
  <si>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</si>
  <si>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</si>
  <si>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</si>
  <si>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</si>
  <si>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</si>
  <si>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</si>
  <si>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</si>
  <si>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</si>
  <si>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</si>
  <si>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</si>
  <si>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</si>
  <si>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</si>
  <si>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</si>
  <si>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</si>
  <si>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</si>
  <si>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</si>
  <si>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</si>
  <si>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</si>
  <si>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</si>
  <si>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</si>
  <si>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</si>
  <si>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</si>
  <si>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</si>
  <si>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</si>
  <si>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</si>
  <si>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</si>
  <si>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</si>
  <si>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</si>
  <si>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</si>
  <si>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</si>
  <si>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</si>
  <si>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</si>
  <si>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</si>
  <si>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</si>
  <si>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</si>
  <si>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</si>
  <si>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</si>
  <si>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</si>
  <si>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</si>
  <si>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</si>
  <si>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</si>
  <si>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</si>
  <si>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</si>
  <si>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</si>
  <si>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</si>
  <si>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</si>
  <si>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</si>
  <si>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</si>
  <si>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</si>
  <si>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</si>
  <si>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</si>
  <si>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</si>
  <si>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</si>
  <si>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</si>
  <si>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</si>
  <si>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</si>
  <si>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</si>
  <si>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</si>
  <si>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</si>
  <si>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</si>
  <si>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</si>
  <si>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</si>
  <si>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</si>
  <si>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</si>
  <si>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</si>
  <si>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</si>
  <si>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</si>
  <si>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</si>
  <si>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</si>
  <si>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</si>
  <si>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</si>
  <si>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</si>
  <si>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</si>
  <si>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</si>
  <si>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</si>
  <si>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</si>
  <si>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</si>
  <si>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</si>
  <si>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</si>
  <si>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</si>
  <si>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</si>
  <si>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</si>
  <si>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</si>
  <si>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</si>
  <si>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</si>
  <si>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</si>
  <si>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</si>
  <si>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</si>
  <si>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</si>
  <si>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</si>
  <si>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</si>
  <si>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</si>
  <si>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</si>
  <si>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</si>
  <si>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</si>
  <si>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</si>
  <si>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</si>
  <si>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</si>
  <si>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</si>
  <si>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</si>
  <si>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</si>
  <si>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</si>
  <si>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</si>
  <si>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</si>
  <si>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</si>
  <si>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</si>
  <si>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</si>
  <si>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</si>
  <si>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</si>
  <si>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</si>
  <si>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</si>
  <si>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</si>
  <si>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</si>
  <si>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</si>
  <si>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</si>
  <si>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</si>
  <si>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</si>
  <si>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</si>
  <si>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</si>
  <si>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</si>
  <si>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</si>
  <si>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</si>
  <si>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</si>
  <si>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</si>
  <si>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</si>
  <si>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</si>
  <si>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</si>
  <si>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</si>
  <si>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</si>
  <si>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</si>
  <si>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</si>
  <si>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</si>
  <si>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</si>
  <si>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</si>
  <si>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</si>
  <si>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</si>
  <si>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</si>
  <si>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</si>
  <si>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</si>
  <si>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</si>
  <si>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</si>
  <si>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</si>
  <si>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</si>
  <si>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</si>
  <si>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</si>
  <si>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</si>
  <si>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</si>
  <si>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</si>
  <si>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</si>
  <si>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</si>
  <si>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</si>
  <si>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</si>
  <si>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</si>
  <si>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</si>
  <si>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</si>
  <si>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</si>
  <si>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</si>
  <si>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</si>
  <si>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</si>
  <si>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</si>
  <si>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</si>
  <si>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</si>
  <si>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</si>
  <si>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</si>
  <si>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</si>
  <si>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</si>
  <si>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</si>
  <si>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</si>
  <si>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</si>
  <si>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</si>
  <si>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</si>
  <si>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</si>
  <si>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</si>
  <si>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</si>
  <si>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</si>
  <si>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</si>
  <si>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</si>
  <si>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</si>
  <si>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</si>
  <si>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</si>
  <si>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</si>
  <si>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</si>
  <si>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</si>
  <si>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</si>
  <si>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</si>
  <si>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</si>
  <si>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</si>
  <si>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</si>
  <si>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</si>
  <si>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</si>
  <si>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</si>
  <si>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</si>
  <si>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</si>
  <si>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</si>
  <si>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</si>
  <si>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</si>
  <si>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</si>
  <si>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</si>
  <si>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</si>
  <si>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</si>
  <si>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</si>
  <si>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</si>
  <si>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</si>
  <si>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</si>
  <si>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</si>
  <si>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</si>
  <si>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</si>
  <si>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</si>
  <si>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</si>
  <si>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</si>
  <si>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</si>
  <si>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</si>
  <si>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</si>
  <si>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</si>
  <si>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</si>
  <si>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</si>
  <si>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</si>
  <si>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</si>
  <si>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</si>
  <si>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</si>
  <si>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</si>
  <si>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</si>
  <si>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</si>
  <si>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</si>
  <si>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</si>
  <si>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</si>
  <si>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</si>
  <si>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</si>
  <si>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</si>
  <si>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</si>
  <si>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</si>
  <si>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</si>
  <si>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</si>
  <si>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</si>
  <si>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</si>
  <si>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</si>
  <si>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</si>
  <si>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</si>
  <si>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</si>
  <si>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</si>
  <si>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</si>
  <si>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</si>
  <si>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</si>
  <si>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</si>
  <si>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</si>
  <si>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</si>
  <si>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</si>
  <si>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</si>
  <si>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</si>
  <si>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</si>
  <si>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</si>
  <si>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</si>
  <si>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</si>
  <si>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</si>
  <si>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</si>
  <si>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</si>
  <si>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</si>
  <si>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</si>
  <si>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</si>
  <si>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</si>
  <si>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</si>
  <si>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</si>
  <si>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</si>
  <si>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</si>
  <si>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</si>
  <si>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</si>
  <si>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</si>
  <si>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</si>
  <si>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</si>
  <si>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</si>
  <si>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</si>
  <si>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</si>
  <si>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</si>
  <si>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</si>
  <si>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</si>
  <si>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</si>
  <si>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</si>
  <si>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</si>
  <si>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</si>
  <si>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</si>
  <si>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</si>
  <si>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</si>
  <si>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</si>
  <si>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</si>
  <si>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</si>
  <si>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</si>
  <si>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</si>
  <si>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</si>
  <si>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</si>
  <si>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</si>
  <si>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</si>
  <si>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</si>
  <si>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</si>
  <si>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</si>
  <si>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</si>
  <si>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</si>
  <si>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</si>
  <si>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</si>
  <si>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</si>
  <si>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</si>
  <si>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</si>
  <si>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</si>
  <si>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</si>
  <si>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</si>
  <si>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</si>
  <si>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</si>
  <si>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</si>
  <si>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</si>
  <si>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</si>
  <si>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</si>
  <si>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</si>
  <si>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</si>
  <si>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</si>
  <si>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</si>
  <si>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</si>
  <si>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</si>
  <si>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</si>
  <si>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</si>
  <si>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</si>
  <si>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</si>
  <si>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</si>
  <si>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</si>
  <si>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</si>
  <si>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</si>
  <si>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</si>
  <si>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</si>
  <si>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</si>
  <si>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</si>
  <si>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</si>
  <si>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</si>
  <si>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</si>
  <si>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</si>
  <si>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</si>
  <si>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</si>
  <si>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</si>
  <si>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</si>
  <si>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</si>
  <si>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</si>
  <si>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</si>
  <si>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</si>
  <si>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</si>
  <si>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</si>
  <si>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</si>
  <si>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</si>
  <si>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</si>
  <si>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</si>
  <si>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</si>
  <si>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</si>
  <si>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</si>
  <si>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</si>
  <si>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</si>
  <si>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</si>
  <si>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</si>
  <si>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</si>
  <si>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</si>
  <si>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</si>
  <si>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</si>
  <si>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</si>
  <si>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</si>
  <si>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</si>
  <si>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</si>
  <si>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</si>
  <si>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</si>
  <si>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</si>
  <si>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</si>
  <si>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</si>
  <si>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</si>
  <si>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</si>
  <si>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</si>
  <si>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</si>
  <si>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</si>
  <si>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</si>
  <si>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</si>
  <si>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</si>
  <si>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</si>
  <si>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</si>
  <si>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</si>
  <si>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</si>
  <si>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</si>
  <si>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</si>
  <si>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</si>
  <si>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</si>
  <si>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</si>
  <si>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</si>
  <si>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</si>
  <si>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</si>
  <si>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</si>
  <si>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</si>
  <si>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</si>
  <si>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</si>
  <si>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</si>
  <si>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</si>
  <si>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</si>
  <si>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</si>
  <si>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</si>
  <si>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</si>
  <si>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</si>
  <si>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</si>
  <si>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</si>
  <si>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</si>
  <si>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</si>
  <si>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</si>
  <si>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</si>
  <si>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</si>
  <si>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</si>
  <si>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</si>
  <si>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</si>
  <si>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</si>
  <si>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</si>
  <si>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</si>
  <si>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</si>
  <si>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</si>
  <si>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</si>
  <si>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</si>
  <si>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</si>
  <si>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</si>
  <si>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</si>
  <si>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</si>
  <si>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</si>
  <si>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</si>
  <si>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</si>
  <si>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</si>
  <si>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</si>
  <si>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</si>
  <si>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</si>
  <si>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</si>
  <si>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</si>
  <si>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</si>
  <si>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</si>
  <si>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</si>
  <si>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</si>
  <si>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</si>
  <si>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</si>
  <si>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</si>
  <si>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</si>
  <si>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</si>
  <si>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</si>
  <si>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</si>
  <si>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</si>
  <si>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</si>
  <si>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</si>
  <si>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</si>
  <si>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</si>
  <si>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</si>
  <si>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</si>
  <si>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</si>
  <si>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</si>
  <si>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</si>
  <si>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</si>
  <si>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</si>
  <si>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</si>
  <si>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</si>
  <si>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</si>
  <si>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</si>
  <si>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</si>
  <si>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</si>
  <si>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</si>
  <si>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</si>
  <si>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</si>
  <si>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</si>
  <si>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</si>
  <si>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</si>
  <si>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</si>
  <si>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</si>
  <si>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</si>
  <si>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</si>
  <si>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</si>
  <si>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</si>
  <si>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</si>
  <si>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</si>
  <si>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</si>
  <si>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</si>
  <si>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</si>
  <si>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</si>
  <si>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</si>
  <si>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</si>
  <si>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</si>
  <si>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</si>
  <si>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</si>
  <si>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</si>
  <si>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</si>
  <si>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</si>
  <si>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</si>
  <si>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</si>
  <si>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</si>
  <si>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</si>
  <si>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</si>
  <si>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</si>
  <si>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</si>
  <si>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</si>
  <si>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</si>
  <si>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</si>
  <si>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</si>
  <si>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</si>
  <si>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</si>
  <si>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</si>
  <si>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</si>
  <si>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</si>
  <si>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</si>
  <si>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</si>
  <si>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</si>
  <si>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</si>
  <si>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</si>
  <si>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</si>
  <si>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</si>
  <si>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</si>
  <si>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</si>
  <si>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</si>
  <si>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</si>
  <si>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</si>
  <si>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</si>
  <si>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</si>
  <si>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</si>
  <si>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</si>
  <si>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</si>
  <si>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</si>
  <si>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</si>
  <si>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</si>
  <si>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</si>
  <si>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</si>
  <si>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</si>
  <si>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</si>
  <si>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</si>
  <si>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</si>
  <si>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</si>
  <si>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</si>
  <si>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</si>
  <si>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</si>
  <si>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</si>
  <si>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</si>
  <si>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</si>
  <si>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</si>
  <si>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</si>
  <si>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</si>
  <si>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</si>
  <si>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</si>
  <si>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</si>
  <si>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</si>
  <si>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</si>
  <si>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</si>
  <si>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</si>
  <si>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</si>
  <si>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</si>
  <si>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</si>
  <si>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</si>
  <si>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</si>
  <si>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</si>
  <si>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</si>
  <si>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</si>
  <si>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</si>
  <si>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</si>
  <si>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</si>
  <si>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</si>
  <si>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</si>
  <si>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</si>
  <si>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</si>
  <si>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</si>
  <si>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</si>
  <si>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</si>
  <si>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</si>
  <si>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</si>
  <si>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</si>
  <si>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</si>
  <si>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</si>
  <si>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</si>
  <si>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</si>
  <si>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</si>
  <si>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</si>
  <si>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</si>
  <si>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</si>
  <si>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</si>
  <si>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</si>
  <si>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</si>
  <si>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</si>
  <si>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</si>
  <si>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</si>
  <si>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</si>
  <si>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</si>
  <si>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</si>
  <si>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</si>
  <si>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</si>
  <si>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</si>
  <si>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</si>
  <si>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</si>
  <si>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</si>
  <si>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</si>
  <si>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</si>
  <si>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</si>
  <si>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</si>
  <si>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</si>
  <si>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</si>
  <si>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</si>
  <si>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</si>
  <si>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</si>
  <si>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</si>
  <si>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</si>
  <si>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</si>
  <si>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</si>
  <si>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</si>
  <si>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</si>
  <si>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</si>
  <si>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</si>
  <si>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</si>
  <si>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</si>
  <si>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</si>
  <si>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</si>
  <si>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</si>
  <si>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</si>
  <si>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</si>
  <si>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</si>
  <si>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</si>
  <si>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</si>
  <si>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</si>
  <si>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</si>
  <si>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</si>
  <si>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</si>
  <si>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</si>
  <si>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</si>
  <si>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</si>
  <si>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</si>
  <si>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</si>
  <si>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</si>
  <si>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</si>
  <si>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</si>
  <si>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</si>
  <si>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</si>
  <si>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</si>
  <si>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</si>
  <si>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</si>
  <si>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</si>
  <si>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</si>
  <si>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</si>
  <si>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</si>
  <si>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</si>
  <si>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</si>
  <si>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</si>
  <si>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</si>
  <si>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</si>
  <si>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</si>
  <si>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</si>
  <si>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</si>
  <si>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</si>
  <si>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</si>
  <si>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</si>
  <si>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</si>
  <si>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</si>
  <si>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</si>
  <si>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</si>
  <si>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</si>
  <si>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</si>
  <si>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</si>
  <si>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</si>
  <si>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</si>
  <si>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</si>
  <si>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</si>
  <si>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</si>
  <si>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</si>
  <si>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</si>
  <si>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</si>
  <si>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</si>
  <si>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</si>
  <si>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</si>
  <si>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</si>
  <si>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</si>
  <si>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</si>
  <si>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</si>
  <si>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</si>
  <si>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</si>
  <si>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</si>
  <si>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</si>
  <si>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</si>
  <si>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</si>
  <si>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</si>
  <si>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</si>
  <si>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</si>
  <si>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</si>
  <si>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</si>
  <si>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</si>
  <si>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</si>
  <si>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</si>
  <si>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</si>
  <si>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</si>
  <si>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</si>
  <si>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</si>
  <si>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</si>
  <si>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</si>
  <si>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</si>
  <si>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</si>
  <si>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</si>
  <si>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</si>
  <si>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</si>
  <si>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</si>
  <si>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</si>
  <si>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</si>
  <si>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</si>
  <si>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</si>
  <si>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</si>
  <si>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</si>
  <si>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</si>
  <si>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</si>
  <si>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</si>
  <si>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</si>
  <si>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</si>
  <si>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</si>
  <si>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</si>
  <si>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</si>
  <si>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</si>
  <si>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</si>
  <si>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</si>
  <si>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</si>
  <si>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</si>
  <si>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</si>
  <si>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</si>
  <si>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</si>
  <si>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</si>
  <si>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</si>
  <si>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</si>
  <si>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</si>
  <si>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</si>
  <si>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</si>
  <si>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</si>
  <si>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</si>
  <si>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</si>
  <si>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</si>
  <si>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</si>
  <si>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</si>
  <si>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</si>
  <si>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</si>
  <si>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</si>
  <si>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</si>
  <si>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</si>
  <si>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</si>
  <si>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</si>
  <si>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</si>
  <si>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</si>
  <si>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</si>
  <si>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</si>
  <si>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</si>
  <si>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</si>
  <si>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</si>
  <si>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</si>
  <si>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</si>
  <si>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</si>
  <si>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</si>
  <si>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</si>
  <si>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</si>
  <si>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</si>
  <si>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</si>
  <si>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</si>
  <si>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</si>
  <si>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</si>
  <si>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</si>
  <si>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</si>
  <si>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</si>
  <si>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</si>
  <si>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</si>
  <si>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</si>
  <si>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</si>
  <si>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</si>
  <si>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</si>
  <si>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</si>
  <si>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</si>
  <si>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</si>
  <si>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</si>
  <si>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</si>
  <si>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</si>
  <si>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</si>
  <si>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</si>
  <si>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</si>
  <si>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</si>
  <si>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</si>
  <si>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</si>
  <si>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</si>
  <si>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</si>
  <si>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</si>
  <si>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</si>
  <si>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</si>
  <si>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</si>
  <si>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</si>
  <si>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</si>
  <si>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</si>
  <si>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</si>
  <si>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</si>
  <si>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</si>
  <si>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</si>
  <si>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</si>
  <si>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</si>
  <si>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</si>
  <si>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</si>
  <si>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</si>
  <si>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</si>
  <si>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</si>
  <si>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</si>
  <si>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</si>
  <si>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</si>
  <si>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</si>
  <si>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</si>
  <si>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</si>
  <si>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</si>
  <si>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</si>
  <si>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</si>
  <si>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</si>
  <si>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</si>
  <si>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</si>
  <si>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</si>
  <si>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</si>
  <si>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</si>
  <si>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</si>
  <si>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</si>
  <si>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</si>
  <si>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</si>
  <si>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</si>
  <si>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</si>
  <si>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</si>
  <si>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</si>
  <si>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</si>
  <si>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</si>
  <si>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</si>
  <si>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</si>
  <si>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</si>
  <si>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</si>
  <si>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</si>
  <si>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</si>
  <si>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</si>
  <si>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</si>
  <si>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</si>
  <si>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</si>
  <si>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</si>
  <si>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</si>
  <si>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</si>
  <si>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</si>
  <si>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</si>
  <si>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</si>
  <si>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</si>
  <si>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</si>
  <si>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</si>
  <si>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</si>
  <si>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</si>
  <si>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</si>
  <si>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</si>
  <si>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</si>
  <si>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</si>
  <si>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</si>
  <si>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</si>
  <si>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</si>
  <si>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</si>
  <si>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</si>
  <si>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</si>
  <si>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</si>
  <si>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</si>
  <si>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</si>
  <si>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</si>
  <si>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</si>
  <si>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</si>
  <si>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</si>
  <si>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</si>
  <si>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</si>
  <si>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</si>
  <si>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</si>
  <si>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</si>
  <si>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</si>
  <si>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</si>
  <si>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</si>
  <si>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</si>
  <si>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</si>
  <si>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</si>
  <si>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</si>
  <si>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</si>
  <si>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</si>
  <si>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</si>
  <si>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</si>
  <si>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</si>
  <si>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</si>
  <si>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</si>
  <si>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</si>
  <si>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</si>
  <si>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</si>
  <si>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</si>
  <si>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</si>
  <si>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</si>
  <si>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</si>
  <si>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</si>
  <si>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</si>
  <si>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</si>
  <si>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</si>
  <si>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</si>
  <si>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</si>
  <si>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</si>
  <si>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</si>
  <si>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</si>
  <si>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</si>
  <si>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</si>
  <si>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</si>
  <si>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</si>
  <si>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</si>
  <si>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</si>
  <si>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</si>
  <si>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</si>
  <si>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</si>
  <si>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</si>
  <si>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</si>
  <si>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</si>
  <si>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</si>
  <si>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</si>
  <si>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</si>
  <si>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</si>
  <si>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</si>
  <si>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</si>
  <si>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</si>
  <si>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</si>
  <si>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</si>
  <si>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</si>
  <si>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</si>
  <si>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</si>
  <si>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</si>
  <si>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</si>
  <si>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</si>
  <si>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</si>
  <si>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</si>
  <si>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</si>
  <si>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</si>
  <si>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</si>
  <si>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</si>
  <si>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</si>
  <si>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</si>
  <si>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</si>
  <si>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</si>
  <si>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</si>
  <si>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</si>
  <si>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</si>
  <si>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</si>
  <si>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</si>
  <si>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</si>
  <si>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</si>
  <si>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</si>
  <si>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</si>
  <si>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</si>
  <si>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</si>
  <si>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</si>
  <si>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</si>
  <si>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</si>
  <si>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</si>
  <si>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</si>
  <si>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</si>
  <si>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</si>
  <si>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</si>
  <si>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</si>
  <si>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</si>
  <si>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</si>
  <si>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</si>
  <si>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</si>
  <si>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</si>
  <si>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</si>
  <si>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</si>
  <si>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</si>
  <si>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</si>
  <si>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</si>
  <si>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</si>
  <si>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</si>
  <si>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</si>
  <si>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</si>
  <si>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</si>
  <si>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</si>
  <si>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</si>
  <si>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</si>
  <si>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</si>
  <si>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</si>
  <si>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</si>
  <si>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</si>
  <si>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</si>
  <si>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</si>
  <si>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</si>
  <si>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</si>
  <si>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</si>
  <si>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</si>
  <si>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</si>
  <si>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</si>
  <si>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</si>
  <si>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</si>
  <si>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</si>
  <si>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</si>
  <si>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</si>
  <si>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</si>
  <si>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</si>
  <si>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</si>
  <si>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</si>
  <si>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</si>
  <si>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</si>
  <si>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</si>
  <si>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</si>
  <si>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</si>
  <si>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</si>
  <si>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</si>
  <si>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</si>
  <si>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</si>
  <si>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</si>
  <si>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</si>
  <si>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</si>
  <si>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</si>
  <si>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</si>
  <si>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</si>
  <si>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</si>
  <si>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</si>
  <si>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</si>
  <si>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</si>
  <si>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</si>
  <si>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</si>
  <si>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</si>
  <si>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</si>
  <si>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</si>
  <si>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</si>
  <si>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</si>
  <si>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</si>
  <si>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</si>
  <si>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</si>
  <si>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</si>
  <si>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</si>
  <si>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</si>
  <si>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</si>
  <si>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</si>
  <si>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</si>
  <si>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</si>
  <si>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</si>
  <si>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</si>
  <si>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</si>
  <si>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</si>
  <si>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</si>
  <si>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</si>
  <si>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</si>
  <si>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</si>
  <si>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</si>
  <si>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</si>
  <si>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</si>
  <si>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</si>
  <si>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</si>
  <si>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</si>
  <si>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</si>
  <si>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</si>
  <si>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</si>
  <si>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</si>
  <si>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</si>
  <si>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</si>
  <si>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</si>
  <si>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</si>
  <si>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</si>
  <si>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</si>
  <si>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</si>
  <si>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</si>
  <si>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</si>
  <si>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</si>
  <si>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</si>
  <si>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</si>
  <si>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</si>
  <si>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</si>
  <si>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</si>
  <si>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</si>
  <si>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</si>
  <si>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</si>
  <si>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</si>
  <si>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</si>
  <si>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</si>
  <si>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</si>
  <si>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</si>
  <si>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</si>
  <si>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</si>
  <si>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</si>
  <si>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</si>
  <si>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</si>
  <si>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</si>
  <si>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</si>
  <si>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</si>
  <si>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</si>
  <si>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</si>
  <si>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</si>
  <si>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</si>
  <si>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</si>
  <si>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</si>
  <si>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</si>
  <si>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</si>
  <si>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</si>
  <si>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</si>
  <si>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</si>
  <si>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</si>
  <si>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</si>
  <si>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</si>
  <si>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</si>
  <si>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</si>
  <si>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</si>
  <si>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</si>
  <si>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</si>
  <si>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</si>
  <si>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</si>
  <si>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</si>
  <si>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</si>
  <si>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</si>
  <si>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</si>
  <si>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</si>
  <si>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</si>
  <si>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</si>
  <si>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</si>
  <si>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</si>
  <si>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</si>
  <si>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</si>
  <si>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</si>
  <si>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</si>
  <si>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</si>
  <si>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</si>
  <si>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</si>
  <si>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</si>
  <si>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</si>
  <si>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</si>
  <si>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</si>
  <si>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</si>
  <si>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</si>
  <si>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</si>
  <si>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</si>
  <si>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</si>
  <si>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</si>
  <si>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</si>
  <si>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</si>
  <si>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</si>
  <si>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</si>
  <si>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</si>
  <si>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</si>
  <si>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</si>
  <si>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</si>
  <si>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</si>
  <si>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</si>
  <si>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</si>
  <si>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</si>
  <si>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</si>
  <si>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</si>
  <si>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</si>
  <si>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</si>
  <si>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</si>
  <si>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</si>
  <si>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</si>
  <si>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</si>
  <si>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</si>
  <si>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</si>
  <si>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</si>
  <si>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</si>
  <si>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</si>
  <si>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</si>
  <si>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</si>
  <si>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</si>
  <si>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</si>
  <si>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</si>
  <si>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</si>
  <si>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</si>
  <si>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</si>
  <si>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</si>
  <si>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</si>
  <si>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</si>
  <si>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</si>
  <si>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</si>
  <si>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</si>
  <si>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</si>
  <si>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</si>
  <si>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</si>
  <si>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</si>
  <si>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</si>
  <si>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</si>
  <si>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</si>
  <si>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</si>
  <si>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</si>
  <si>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</si>
  <si>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</si>
  <si>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</si>
  <si>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</si>
  <si>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</si>
  <si>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</si>
  <si>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</si>
  <si>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</si>
  <si>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</si>
  <si>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</si>
  <si>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</si>
  <si>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</si>
  <si>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</si>
  <si>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</si>
  <si>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</si>
  <si>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</si>
  <si>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</si>
  <si>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</si>
  <si>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</si>
  <si>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</si>
  <si>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</si>
  <si>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</si>
  <si>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</si>
  <si>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</si>
  <si>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</si>
  <si>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</si>
  <si>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</si>
  <si>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</si>
  <si>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</si>
  <si>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</si>
  <si>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</si>
  <si>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</si>
  <si>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</si>
  <si>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</si>
  <si>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</si>
  <si>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</si>
  <si>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</si>
  <si>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</si>
  <si>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</si>
  <si>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</si>
  <si>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</si>
  <si>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</si>
  <si>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</si>
  <si>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</si>
  <si>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</si>
  <si>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</si>
  <si>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</si>
  <si>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</si>
  <si>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</si>
  <si>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</si>
  <si>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</si>
  <si>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</si>
  <si>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</si>
  <si>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</si>
  <si>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</si>
  <si>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</si>
  <si>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</si>
  <si>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</si>
  <si>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</si>
  <si>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</si>
  <si>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</si>
  <si>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</si>
  <si>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</si>
  <si>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</si>
  <si>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</si>
  <si>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</si>
  <si>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</si>
  <si>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</si>
  <si>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</si>
  <si>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</si>
  <si>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</si>
  <si>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</si>
  <si>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</si>
  <si>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</si>
  <si>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</si>
  <si>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</si>
  <si>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</si>
  <si>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</si>
  <si>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</si>
  <si>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</si>
  <si>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</si>
  <si>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</si>
  <si>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</si>
  <si>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</si>
  <si>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</si>
  <si>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</si>
  <si>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</si>
  <si>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</si>
  <si>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</si>
  <si>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</si>
  <si>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</si>
  <si>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</si>
  <si>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</si>
  <si>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</si>
  <si>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</si>
  <si>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</si>
  <si>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</si>
  <si>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</si>
  <si>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</si>
  <si>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</si>
  <si>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</si>
  <si>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</si>
  <si>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</si>
  <si>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</si>
  <si>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</si>
  <si>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</si>
  <si>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</si>
  <si>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</si>
  <si>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</si>
  <si>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</si>
  <si>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</si>
  <si>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</si>
  <si>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</si>
  <si>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</si>
  <si>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</si>
  <si>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</si>
  <si>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</si>
  <si>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</si>
  <si>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</si>
  <si>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</si>
  <si>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</si>
  <si>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</si>
  <si>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</si>
  <si>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</si>
  <si>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</si>
  <si>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</si>
  <si>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</si>
  <si>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</si>
  <si>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</si>
  <si>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</si>
  <si>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</si>
  <si>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</si>
  <si>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</si>
  <si>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</si>
  <si>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</si>
  <si>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</si>
  <si>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</si>
  <si>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</si>
  <si>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</si>
  <si>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</si>
  <si>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</si>
  <si>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</si>
  <si>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</si>
  <si>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</si>
  <si>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</si>
  <si>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</si>
  <si>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</si>
  <si>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</si>
  <si>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</si>
  <si>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</si>
  <si>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</si>
  <si>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</si>
  <si>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</si>
  <si>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</si>
  <si>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</si>
  <si>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</si>
  <si>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</si>
  <si>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</si>
  <si>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</si>
  <si>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</si>
  <si>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</si>
  <si>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</si>
  <si>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</si>
  <si>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</si>
  <si>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</si>
  <si>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</si>
  <si>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</si>
  <si>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</si>
  <si>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</si>
  <si>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</si>
  <si>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</si>
  <si>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</si>
  <si>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</si>
  <si>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</si>
  <si>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</si>
  <si>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</si>
  <si>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</si>
  <si>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</si>
  <si>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</si>
  <si>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</si>
  <si>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</si>
  <si>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</si>
  <si>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</si>
  <si>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</si>
  <si>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</si>
  <si>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</si>
  <si>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</si>
  <si>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</si>
  <si>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</si>
  <si>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</si>
  <si>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</si>
  <si>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</si>
  <si>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</si>
  <si>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</si>
  <si>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</si>
  <si>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</si>
  <si>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</si>
  <si>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</si>
  <si>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</si>
  <si>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</si>
  <si>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</si>
  <si>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</si>
  <si>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</si>
  <si>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</si>
  <si>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</si>
  <si>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</si>
  <si>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</si>
  <si>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</si>
  <si>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</si>
  <si>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</si>
  <si>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</si>
  <si>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</si>
  <si>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</si>
  <si>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</si>
  <si>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</si>
  <si>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</si>
  <si>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</si>
  <si>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</si>
  <si>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</si>
  <si>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</si>
  <si>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</si>
  <si>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</si>
  <si>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</si>
  <si>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</si>
  <si>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</si>
  <si>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</si>
  <si>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</si>
  <si>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</si>
  <si>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</si>
  <si>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</si>
  <si>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</si>
  <si>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</si>
  <si>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</si>
  <si>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</si>
  <si>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</si>
  <si>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</si>
  <si>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</si>
  <si>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</si>
  <si>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</si>
  <si>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</si>
  <si>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</si>
  <si>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</si>
  <si>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</si>
  <si>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</si>
  <si>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</si>
  <si>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</si>
  <si>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</si>
  <si>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</si>
  <si>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</si>
  <si>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</si>
  <si>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</si>
  <si>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</si>
  <si>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</si>
  <si>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</si>
  <si>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</si>
  <si>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</si>
  <si>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</si>
  <si>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</si>
  <si>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</si>
  <si>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</si>
  <si>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</si>
  <si>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</si>
  <si>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</si>
  <si>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</si>
  <si>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</si>
  <si>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</si>
  <si>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</si>
  <si>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</si>
  <si>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</si>
  <si>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</si>
  <si>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</si>
  <si>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</si>
  <si>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</si>
  <si>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</si>
  <si>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</si>
  <si>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</si>
  <si>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</si>
  <si>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</si>
  <si>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</si>
  <si>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</si>
  <si>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</si>
  <si>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</si>
  <si>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</si>
  <si>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</si>
  <si>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</si>
  <si>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</si>
  <si>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</si>
  <si>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</si>
  <si>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</si>
  <si>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</si>
  <si>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</si>
  <si>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</si>
  <si>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</si>
  <si>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</si>
  <si>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</si>
  <si>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</si>
  <si>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</si>
  <si>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</si>
  <si>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</si>
  <si>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</si>
  <si>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</si>
  <si>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</si>
  <si>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</si>
  <si>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</si>
  <si>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</si>
  <si>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</si>
  <si>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</si>
  <si>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</si>
  <si>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</si>
  <si>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</si>
  <si>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</si>
  <si>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</si>
  <si>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</si>
  <si>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</si>
  <si>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</si>
  <si>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</si>
  <si>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</si>
  <si>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</si>
  <si>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</si>
  <si>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</si>
  <si>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</si>
  <si>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</si>
  <si>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</si>
  <si>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</si>
  <si>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</si>
  <si>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</si>
  <si>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</si>
  <si>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</si>
  <si>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</si>
  <si>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</si>
  <si>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</si>
  <si>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</si>
  <si>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</si>
  <si>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</si>
  <si>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</si>
  <si>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</si>
  <si>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</si>
  <si>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</si>
  <si>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</si>
  <si>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</si>
  <si>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</si>
  <si>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</si>
  <si>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</si>
  <si>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</si>
  <si>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</si>
  <si>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</si>
  <si>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</si>
  <si>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</si>
  <si>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</si>
  <si>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</si>
  <si>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</si>
  <si>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</si>
  <si>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</si>
  <si>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</si>
  <si>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</si>
  <si>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</si>
  <si>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</si>
  <si>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</si>
  <si>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</si>
  <si>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</si>
  <si>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</si>
  <si>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</si>
  <si>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</si>
  <si>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</si>
  <si>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</si>
  <si>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</si>
  <si>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</si>
  <si>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</si>
  <si>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</si>
  <si>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</si>
  <si>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</si>
  <si>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</si>
  <si>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</si>
  <si>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</si>
  <si>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</si>
  <si>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</si>
  <si>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</si>
  <si>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</si>
  <si>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</si>
  <si>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</si>
  <si>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</si>
  <si>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</si>
  <si>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</si>
  <si>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</si>
  <si>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</si>
  <si>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</si>
  <si>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</si>
  <si>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</si>
  <si>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</si>
  <si>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</si>
  <si>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</si>
  <si>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</si>
  <si>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</si>
  <si>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</si>
  <si>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</si>
  <si>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</si>
  <si>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</si>
  <si>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</si>
  <si>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</si>
  <si>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</si>
  <si>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</si>
  <si>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</si>
  <si>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</si>
  <si>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</si>
  <si>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</si>
  <si>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</si>
  <si>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</si>
  <si>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</si>
  <si>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</si>
  <si>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</si>
  <si>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</si>
  <si>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</si>
  <si>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</si>
  <si>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</si>
  <si>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</si>
  <si>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</si>
  <si>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</si>
  <si>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</si>
  <si>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</si>
  <si>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</si>
  <si>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</si>
  <si>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</si>
  <si>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</si>
  <si>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</si>
  <si>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</si>
  <si>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</si>
  <si>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</si>
  <si>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</si>
  <si>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</si>
  <si>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</si>
  <si>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</si>
  <si>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</si>
  <si>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</si>
  <si>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</si>
  <si>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</si>
  <si>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</si>
  <si>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</si>
  <si>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</si>
  <si>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</si>
  <si>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</si>
  <si>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</si>
  <si>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</si>
  <si>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</si>
  <si>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</si>
  <si>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</si>
  <si>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</si>
  <si>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</si>
  <si>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</si>
  <si>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</si>
  <si>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</si>
  <si>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</si>
  <si>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</si>
  <si>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</si>
  <si>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</si>
  <si>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</si>
  <si>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</si>
  <si>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</si>
  <si>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</si>
  <si>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</si>
  <si>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</si>
  <si>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</si>
  <si>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</si>
  <si>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</si>
  <si>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</si>
  <si>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</si>
  <si>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</si>
  <si>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</si>
  <si>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</si>
  <si>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</si>
  <si>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</si>
  <si>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</si>
  <si>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</si>
  <si>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</si>
  <si>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</si>
  <si>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</si>
  <si>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</si>
  <si>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</si>
  <si>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</si>
  <si>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</si>
  <si>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</si>
  <si>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</si>
  <si>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</si>
  <si>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</si>
  <si>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</si>
  <si>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</si>
  <si>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</si>
  <si>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</si>
  <si>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</si>
  <si>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</si>
  <si>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</si>
  <si>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</si>
  <si>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</si>
  <si>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</si>
  <si>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</si>
  <si>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</si>
  <si>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</si>
  <si>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</si>
  <si>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</si>
  <si>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</si>
  <si>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</si>
  <si>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</si>
  <si>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</si>
  <si>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</si>
  <si>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</si>
  <si>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</si>
  <si>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</si>
  <si>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</si>
  <si>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</si>
  <si>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</si>
  <si>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</si>
  <si>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</si>
  <si>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</si>
  <si>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</si>
  <si>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</si>
  <si>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</si>
  <si>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</si>
  <si>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</si>
  <si>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</si>
  <si>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</si>
  <si>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</si>
  <si>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</si>
  <si>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</si>
  <si>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</si>
  <si>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</si>
  <si>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</si>
  <si>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</si>
  <si>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</si>
  <si>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</si>
  <si>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</si>
  <si>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</si>
  <si>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</si>
  <si>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</si>
  <si>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</si>
  <si>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</si>
  <si>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</si>
  <si>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</si>
  <si>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</si>
  <si>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</si>
  <si>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</si>
  <si>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</si>
  <si>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</si>
  <si>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</si>
  <si>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</si>
  <si>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</si>
  <si>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</si>
  <si>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</si>
  <si>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</si>
  <si>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</si>
  <si>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</si>
  <si>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</si>
  <si>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</si>
  <si>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</si>
  <si>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</si>
  <si>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</si>
  <si>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</si>
  <si>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</si>
  <si>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</si>
  <si>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</si>
  <si>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</si>
  <si>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</si>
  <si>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</si>
  <si>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</si>
  <si>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</si>
  <si>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</si>
  <si>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</si>
  <si>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</si>
  <si>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</si>
  <si>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</si>
  <si>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</si>
  <si>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</si>
  <si>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</si>
  <si>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</si>
  <si>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</si>
  <si>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</si>
  <si>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</si>
  <si>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</si>
  <si>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</si>
  <si>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</si>
  <si>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</si>
  <si>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</si>
  <si>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</si>
  <si>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</si>
  <si>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</si>
  <si>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</si>
  <si>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</si>
  <si>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</si>
  <si>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</si>
  <si>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</si>
  <si>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</si>
  <si>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</si>
  <si>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</si>
  <si>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</si>
  <si>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</si>
  <si>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</si>
  <si>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</si>
  <si>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</si>
  <si>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</si>
  <si>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</si>
  <si>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</si>
  <si>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</si>
  <si>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</si>
  <si>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</si>
  <si>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</si>
  <si>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</si>
  <si>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</si>
  <si>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</si>
  <si>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</si>
  <si>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</si>
  <si>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</si>
  <si>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</si>
  <si>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</si>
  <si>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</si>
  <si>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</si>
  <si>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</si>
  <si>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</si>
  <si>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</si>
  <si>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</si>
  <si>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</si>
  <si>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</si>
  <si>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</si>
  <si>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</si>
  <si>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</si>
  <si>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</si>
  <si>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</si>
  <si>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</si>
  <si>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</si>
  <si>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</si>
  <si>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</si>
  <si>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</si>
  <si>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</si>
  <si>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</si>
  <si>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</si>
  <si>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</si>
  <si>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</si>
  <si>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</si>
  <si>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</si>
  <si>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</si>
  <si>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</si>
  <si>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</si>
  <si>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</si>
  <si>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</si>
  <si>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</si>
  <si>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</si>
  <si>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</si>
  <si>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</si>
  <si>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</si>
  <si>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</si>
  <si>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</si>
  <si>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</si>
  <si>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</si>
  <si>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</si>
  <si>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</si>
  <si>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</si>
  <si>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</si>
  <si>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</si>
  <si>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</si>
  <si>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</si>
  <si>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</si>
  <si>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</si>
  <si>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</si>
  <si>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</si>
  <si>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</si>
  <si>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</si>
  <si>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</si>
  <si>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</si>
  <si>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</si>
  <si>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</si>
  <si>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</si>
  <si>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</si>
  <si>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</si>
  <si>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</si>
  <si>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</si>
  <si>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</si>
  <si>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</si>
  <si>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</si>
  <si>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</si>
  <si>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</si>
  <si>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</si>
  <si>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</si>
  <si>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</si>
  <si>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</si>
  <si>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</si>
  <si>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</si>
  <si>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</si>
  <si>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</si>
  <si>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</si>
  <si>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</si>
  <si>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</si>
  <si>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</si>
  <si>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</si>
  <si>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</si>
  <si>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</si>
  <si>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</si>
  <si>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</si>
  <si>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</si>
  <si>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</si>
  <si>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</si>
  <si>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</si>
  <si>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</si>
  <si>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</si>
  <si>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</si>
  <si>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</si>
  <si>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</si>
  <si>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</si>
  <si>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</si>
  <si>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</si>
  <si>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</si>
  <si>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</si>
  <si>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</si>
  <si>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</si>
  <si>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</si>
  <si>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</si>
  <si>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</si>
  <si>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</si>
  <si>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</si>
  <si>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</si>
  <si>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</si>
  <si>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</si>
  <si>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</si>
  <si>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</si>
  <si>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</si>
  <si>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</si>
  <si>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</si>
  <si>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</si>
  <si>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</si>
  <si>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</si>
  <si>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</si>
  <si>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</si>
  <si>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</si>
  <si>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</si>
  <si>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</si>
  <si>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</si>
  <si>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</si>
  <si>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</si>
  <si>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</si>
  <si>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</si>
  <si>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</si>
  <si>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</si>
  <si>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</si>
  <si>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</si>
  <si>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</si>
  <si>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</si>
  <si>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</si>
  <si>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</si>
  <si>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</si>
  <si>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</si>
  <si>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</si>
  <si>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</si>
  <si>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</si>
  <si>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</si>
  <si>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</si>
  <si>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</si>
  <si>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</si>
  <si>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</si>
  <si>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</si>
  <si>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</si>
  <si>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</si>
  <si>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</si>
  <si>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</si>
  <si>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</si>
  <si>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</si>
  <si>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</si>
  <si>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</si>
  <si>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</si>
  <si>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</si>
  <si>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</si>
  <si>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</si>
  <si>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</si>
  <si>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</si>
  <si>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</si>
  <si>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</si>
  <si>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</si>
  <si>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</si>
  <si>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</si>
  <si>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</si>
  <si>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</si>
  <si>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</si>
  <si>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</si>
  <si>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</si>
  <si>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</si>
  <si>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</si>
  <si>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</si>
  <si>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</si>
  <si>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</si>
  <si>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</si>
  <si>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</si>
  <si>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</si>
  <si>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</si>
  <si>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</si>
  <si>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</si>
  <si>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</si>
  <si>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</si>
  <si>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</si>
  <si>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</si>
  <si>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</si>
  <si>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</si>
  <si>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</si>
  <si>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</si>
  <si>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</si>
  <si>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</si>
  <si>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</si>
  <si>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</si>
  <si>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</si>
  <si>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</si>
  <si>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</si>
  <si>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</si>
  <si>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</si>
  <si>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</si>
  <si>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</si>
  <si>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</si>
  <si>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</si>
  <si>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</si>
  <si>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</si>
  <si>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</si>
  <si>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</si>
  <si>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</si>
  <si>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</si>
  <si>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</si>
  <si>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</si>
  <si>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</si>
  <si>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</si>
  <si>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</si>
  <si>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</si>
  <si>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</si>
  <si>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</si>
  <si>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</si>
  <si>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</si>
  <si>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</si>
  <si>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</si>
  <si>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</si>
  <si>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</si>
  <si>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</si>
  <si>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</si>
  <si>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</si>
  <si>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</si>
  <si>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</si>
  <si>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</si>
  <si>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</si>
  <si>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</si>
  <si>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</si>
  <si>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</si>
  <si>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</si>
  <si>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</si>
  <si>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</si>
  <si>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</si>
  <si>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</si>
  <si>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</si>
  <si>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</si>
  <si>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</si>
  <si>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</si>
  <si>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</si>
  <si>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</si>
  <si>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</si>
  <si>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</si>
  <si>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</si>
  <si>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</si>
  <si>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</si>
  <si>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</si>
  <si>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</si>
  <si>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</si>
  <si>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</si>
  <si>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</si>
  <si>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</si>
  <si>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</si>
  <si>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</si>
  <si>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</si>
  <si>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</si>
  <si>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</si>
  <si>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</si>
  <si>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</si>
  <si>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</si>
  <si>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</si>
  <si>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</si>
  <si>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</si>
  <si>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</si>
  <si>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</si>
  <si>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</si>
  <si>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</si>
  <si>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</si>
  <si>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</si>
  <si>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</si>
  <si>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</si>
  <si>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</si>
  <si>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</si>
  <si>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</si>
  <si>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</si>
  <si>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</si>
  <si>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</si>
  <si>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</si>
  <si>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</si>
  <si>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</si>
  <si>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</si>
  <si>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</si>
  <si>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</si>
  <si>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</si>
  <si>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</si>
  <si>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</si>
  <si>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</si>
  <si>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</si>
  <si>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</si>
  <si>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</si>
  <si>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</si>
  <si>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</si>
  <si>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</si>
  <si>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</si>
  <si>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</si>
  <si>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</si>
  <si>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</si>
  <si>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</si>
  <si>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</si>
  <si>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</si>
  <si>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</si>
  <si>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</si>
  <si>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</si>
  <si>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</si>
  <si>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</si>
  <si>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</si>
  <si>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</si>
  <si>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</si>
  <si>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</si>
  <si>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</si>
  <si>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</si>
  <si>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</si>
  <si>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</si>
  <si>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</si>
  <si>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</si>
  <si>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</si>
  <si>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</si>
  <si>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</si>
  <si>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</si>
  <si>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</si>
  <si>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</si>
  <si>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</si>
  <si>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</si>
  <si>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</si>
  <si>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</si>
  <si>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</si>
  <si>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</si>
  <si>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</si>
  <si>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</si>
  <si>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</si>
  <si>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</si>
  <si>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</si>
  <si>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</si>
  <si>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</si>
  <si>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</si>
  <si>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</si>
  <si>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</si>
  <si>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</si>
  <si>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</si>
  <si>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</si>
  <si>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</si>
  <si>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</si>
  <si>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</si>
  <si>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</si>
  <si>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</si>
  <si>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</si>
  <si>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</si>
  <si>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</si>
  <si>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</si>
  <si>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</si>
  <si>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</si>
  <si>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</si>
  <si>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</si>
  <si>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</si>
  <si>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</si>
  <si>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</si>
  <si>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</si>
  <si>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</si>
  <si>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</si>
  <si>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</si>
  <si>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</si>
  <si>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</si>
  <si>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</si>
  <si>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</si>
  <si>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</si>
  <si>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</si>
  <si>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</si>
  <si>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</si>
  <si>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</si>
  <si>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</si>
  <si>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</si>
  <si>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</si>
  <si>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</si>
  <si>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</si>
  <si>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</si>
  <si>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</si>
  <si>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</si>
  <si>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</si>
  <si>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</si>
  <si>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</si>
  <si>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</si>
  <si>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</si>
  <si>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</si>
  <si>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</si>
  <si>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</si>
  <si>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</si>
  <si>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</si>
  <si>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</si>
  <si>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</si>
  <si>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</si>
  <si>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</si>
  <si>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</si>
  <si>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</si>
  <si>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</si>
  <si>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</si>
  <si>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</si>
  <si>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</si>
  <si>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</si>
  <si>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</si>
  <si>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</si>
  <si>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</si>
  <si>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</si>
  <si>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</si>
  <si>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</si>
  <si>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</si>
  <si>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</si>
  <si>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</si>
  <si>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</si>
  <si>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</si>
  <si>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</si>
  <si>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</si>
  <si>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</si>
  <si>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</si>
  <si>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</si>
  <si>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</si>
  <si>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</si>
  <si>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</si>
  <si>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</si>
  <si>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</si>
  <si>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</si>
  <si>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</si>
  <si>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</si>
  <si>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</si>
  <si>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</si>
  <si>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</si>
  <si>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</si>
  <si>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</si>
  <si>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</si>
  <si>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</si>
  <si>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</si>
  <si>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</si>
  <si>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</si>
  <si>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</si>
  <si>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</si>
  <si>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</si>
  <si>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</si>
  <si>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</si>
  <si>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</si>
  <si>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</si>
  <si>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</si>
  <si>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</si>
  <si>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</si>
  <si>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</si>
  <si>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</si>
  <si>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</si>
  <si>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</si>
  <si>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</si>
  <si>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</si>
  <si>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</si>
  <si>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</si>
  <si>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</si>
  <si>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</si>
  <si>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</si>
  <si>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</si>
  <si>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</si>
  <si>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</si>
  <si>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</si>
  <si>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</si>
  <si>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</si>
  <si>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</si>
  <si>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</si>
  <si>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</si>
  <si>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</si>
  <si>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</si>
  <si>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</si>
  <si>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</si>
  <si>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</si>
  <si>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</si>
  <si>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</si>
  <si>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</si>
  <si>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</si>
  <si>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</si>
  <si>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</si>
  <si>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</si>
  <si>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</si>
  <si>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</si>
  <si>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</si>
  <si>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</si>
  <si>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</si>
  <si>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</si>
  <si>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</si>
  <si>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</si>
  <si>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</si>
  <si>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</si>
  <si>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</si>
  <si>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</si>
  <si>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</si>
  <si>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</si>
  <si>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</si>
  <si>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</si>
  <si>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</si>
  <si>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</si>
  <si>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</si>
  <si>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</si>
  <si>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</si>
  <si>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</si>
  <si>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</si>
  <si>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</si>
  <si>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</si>
  <si>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</si>
  <si>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</si>
  <si>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</si>
  <si>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</si>
  <si>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</si>
  <si>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</si>
  <si>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</si>
  <si>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</si>
  <si>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</si>
  <si>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</si>
  <si>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</si>
  <si>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</si>
  <si>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</si>
  <si>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</si>
  <si>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</si>
  <si>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</si>
  <si>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</si>
  <si>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</si>
  <si>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</si>
  <si>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</si>
  <si>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</si>
  <si>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</si>
  <si>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</si>
  <si>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</si>
  <si>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</si>
  <si>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</si>
  <si>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</si>
  <si>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</si>
  <si>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</si>
  <si>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</si>
  <si>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</si>
  <si>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</si>
  <si>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</si>
  <si>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</si>
  <si>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</si>
  <si>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</si>
  <si>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</si>
  <si>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</si>
  <si>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</si>
  <si>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</si>
  <si>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</si>
  <si>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</si>
  <si>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</si>
  <si>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</si>
  <si>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</si>
  <si>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</si>
  <si>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</si>
  <si>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</si>
  <si>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</si>
  <si>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</si>
  <si>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</si>
  <si>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</si>
  <si>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</si>
  <si>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</si>
  <si>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</si>
  <si>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</si>
  <si>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</si>
  <si>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</si>
  <si>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</si>
  <si>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</si>
  <si>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</si>
  <si>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</si>
  <si>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</si>
  <si>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</si>
  <si>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</si>
  <si>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</si>
  <si>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</si>
  <si>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</si>
  <si>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</si>
  <si>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</si>
  <si>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</si>
  <si>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</si>
  <si>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</si>
  <si>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</si>
  <si>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</si>
  <si>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</si>
  <si>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</si>
  <si>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</si>
  <si>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</si>
  <si>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</si>
  <si>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</si>
  <si>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</si>
  <si>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</si>
  <si>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</si>
  <si>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</si>
  <si>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</si>
  <si>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</si>
  <si>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</si>
  <si>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</si>
  <si>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</si>
  <si>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</si>
  <si>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</si>
  <si>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</si>
  <si>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</si>
  <si>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</si>
  <si>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</si>
  <si>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</si>
  <si>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</si>
  <si>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</si>
  <si>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</si>
  <si>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</si>
  <si>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</si>
  <si>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</si>
  <si>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</si>
  <si>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</si>
  <si>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</si>
  <si>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</si>
  <si>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</si>
  <si>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</si>
  <si>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</si>
  <si>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</si>
  <si>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</si>
  <si>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</si>
  <si>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</si>
  <si>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</si>
  <si>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</si>
  <si>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</si>
  <si>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</si>
  <si>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</si>
  <si>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</si>
  <si>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</si>
  <si>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</si>
  <si>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</si>
  <si>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</si>
  <si>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</si>
  <si>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</si>
  <si>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</si>
  <si>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</si>
  <si>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</si>
  <si>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</si>
  <si>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</si>
  <si>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</si>
  <si>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</si>
  <si>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</si>
  <si>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</si>
  <si>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</si>
  <si>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</si>
  <si>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</si>
  <si>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</si>
  <si>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</si>
  <si>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</si>
  <si>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</si>
  <si>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</si>
  <si>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</si>
  <si>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</si>
  <si>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</si>
  <si>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</si>
  <si>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</si>
  <si>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</si>
  <si>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</si>
  <si>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</si>
  <si>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</si>
  <si>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</si>
  <si>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</si>
  <si>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</si>
  <si>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</si>
  <si>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</si>
  <si>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</si>
  <si>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</si>
  <si>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</si>
  <si>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</si>
  <si>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</si>
  <si>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</si>
  <si>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</si>
  <si>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</si>
  <si>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</si>
  <si>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</si>
  <si>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</si>
  <si>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</si>
  <si>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</si>
  <si>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</si>
  <si>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</si>
  <si>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</si>
  <si>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</si>
  <si>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</si>
  <si>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</si>
  <si>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</si>
  <si>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</si>
  <si>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</si>
  <si>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</si>
  <si>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</si>
  <si>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</si>
  <si>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</si>
  <si>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</si>
  <si>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</si>
  <si>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</si>
  <si>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</si>
  <si>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</si>
  <si>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</si>
  <si>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</si>
  <si>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</si>
  <si>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</si>
  <si>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</si>
  <si>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</si>
  <si>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</si>
  <si>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</si>
  <si>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</si>
  <si>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</si>
  <si>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</si>
  <si>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</si>
  <si>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</si>
  <si>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</si>
  <si>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</si>
  <si>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</si>
  <si>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</si>
  <si>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</si>
  <si>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</si>
  <si>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</si>
  <si>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</si>
  <si>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</si>
  <si>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</si>
  <si>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</si>
  <si>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</si>
  <si>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</si>
  <si>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</si>
  <si>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</si>
  <si>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</si>
  <si>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</si>
  <si>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</si>
  <si>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</si>
  <si>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</si>
  <si>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</si>
  <si>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</si>
  <si>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</si>
  <si>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</si>
  <si>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</si>
  <si>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</si>
  <si>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</si>
  <si>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</si>
  <si>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</si>
  <si>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</si>
  <si>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</si>
  <si>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</si>
  <si>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</si>
  <si>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</si>
  <si>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</si>
  <si>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</si>
  <si>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</si>
  <si>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</si>
  <si>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</si>
  <si>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</si>
  <si>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</si>
  <si>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</si>
  <si>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</si>
  <si>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</si>
  <si>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</si>
  <si>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</si>
  <si>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</si>
  <si>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</si>
  <si>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</si>
  <si>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</si>
  <si>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</si>
  <si>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</si>
  <si>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</si>
  <si>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</si>
  <si>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</si>
  <si>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</si>
  <si>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</si>
  <si>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</si>
  <si>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</si>
  <si>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</si>
  <si>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</si>
  <si>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</si>
  <si>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</si>
  <si>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</si>
  <si>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</si>
  <si>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</si>
  <si>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</si>
  <si>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</si>
  <si>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</si>
  <si>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</si>
  <si>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</si>
  <si>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</si>
  <si>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</si>
  <si>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</si>
  <si>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</si>
  <si>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</si>
  <si>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</si>
  <si>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</si>
  <si>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</si>
  <si>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</si>
  <si>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</si>
  <si>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</si>
  <si>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</si>
  <si>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</si>
  <si>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</si>
  <si>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</si>
  <si>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</si>
  <si>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</si>
  <si>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</si>
  <si>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</si>
  <si>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</si>
  <si>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</si>
  <si>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</si>
  <si>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</si>
  <si>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</si>
  <si>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</si>
  <si>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</si>
  <si>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</si>
  <si>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</si>
  <si>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</si>
  <si>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</si>
  <si>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</si>
  <si>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</si>
  <si>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</si>
  <si>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</si>
  <si>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</si>
  <si>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</si>
  <si>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</si>
  <si>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</si>
  <si>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</si>
  <si>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</si>
  <si>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</si>
  <si>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</si>
  <si>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</si>
  <si>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</si>
  <si>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</si>
  <si>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</si>
  <si>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</si>
  <si>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</si>
  <si>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</si>
  <si>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</si>
  <si>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</si>
  <si>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</si>
  <si>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</si>
  <si>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</si>
  <si>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</si>
  <si>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</si>
  <si>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</si>
  <si>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</si>
  <si>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</si>
  <si>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</si>
  <si>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</si>
  <si>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</si>
  <si>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</si>
  <si>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</si>
  <si>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</si>
  <si>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</si>
  <si>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</si>
  <si>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</si>
  <si>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</si>
  <si>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</si>
  <si>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</si>
  <si>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</si>
  <si>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</si>
  <si>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</si>
  <si>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</si>
  <si>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</si>
  <si>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</si>
  <si>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</si>
  <si>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</si>
  <si>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</si>
  <si>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</si>
  <si>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</si>
  <si>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</si>
  <si>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</si>
  <si>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</si>
  <si>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</si>
  <si>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</si>
  <si>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</si>
  <si>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</si>
  <si>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</si>
  <si>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</si>
  <si>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</si>
  <si>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</si>
  <si>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</si>
  <si>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</si>
  <si>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</si>
  <si>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</si>
  <si>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</si>
  <si>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</si>
  <si>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</si>
  <si>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</si>
  <si>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</si>
  <si>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</si>
  <si>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</si>
  <si>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</si>
  <si>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</si>
  <si>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</si>
  <si>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</si>
  <si>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</si>
  <si>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</si>
  <si>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</si>
  <si>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</si>
  <si>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</si>
  <si>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</si>
  <si>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</si>
  <si>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</si>
  <si>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</si>
  <si>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</si>
  <si>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</si>
  <si>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</si>
  <si>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</si>
  <si>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</si>
  <si>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</si>
  <si>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</si>
  <si>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</si>
  <si>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</si>
  <si>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</si>
  <si>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</si>
  <si>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</si>
  <si>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</si>
  <si>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</si>
  <si>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</si>
  <si>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</si>
  <si>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</si>
  <si>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</si>
  <si>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</si>
  <si>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</si>
  <si>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</si>
  <si>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</si>
  <si>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</si>
  <si>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</si>
  <si>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</si>
  <si>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</si>
  <si>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</si>
  <si>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</si>
  <si>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</si>
  <si>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</si>
  <si>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</si>
  <si>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</si>
  <si>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</si>
  <si>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</si>
  <si>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</si>
  <si>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</si>
  <si>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</si>
  <si>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</si>
  <si>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</si>
  <si>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</si>
  <si>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</si>
  <si>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</si>
  <si>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</si>
  <si>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</si>
  <si>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</si>
  <si>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</si>
  <si>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</si>
  <si>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</si>
  <si>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</si>
  <si>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</si>
  <si>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</si>
  <si>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</si>
  <si>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</si>
  <si>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</si>
  <si>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</si>
  <si>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</si>
  <si>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</si>
  <si>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</si>
  <si>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</si>
  <si>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</si>
  <si>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</si>
  <si>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</si>
  <si>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</si>
  <si>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</si>
  <si>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</si>
  <si>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</si>
  <si>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</si>
  <si>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</si>
  <si>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</si>
  <si>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</si>
  <si>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</si>
  <si>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</si>
  <si>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</si>
  <si>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</si>
  <si>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</si>
  <si>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</si>
  <si>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</si>
  <si>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</si>
  <si>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</si>
  <si>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</si>
  <si>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</si>
  <si>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</si>
  <si>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</si>
  <si>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</si>
  <si>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</si>
  <si>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</si>
  <si>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</si>
  <si>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</si>
  <si>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</si>
  <si>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</si>
  <si>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</si>
  <si>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</si>
  <si>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</si>
  <si>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</si>
  <si>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</si>
  <si>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</si>
  <si>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</si>
  <si>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</si>
  <si>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</si>
  <si>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</si>
  <si>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</si>
  <si>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</si>
  <si>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</si>
  <si>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</si>
  <si>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</si>
  <si>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</si>
  <si>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</si>
  <si>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</si>
  <si>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</si>
  <si>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</si>
  <si>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</si>
  <si>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</si>
  <si>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</si>
  <si>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</si>
  <si>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</si>
  <si>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</si>
  <si>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</si>
  <si>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</si>
  <si>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</si>
  <si>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</si>
  <si>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</si>
  <si>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</si>
  <si>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</si>
  <si>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</si>
  <si>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</si>
  <si>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</si>
  <si>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</si>
  <si>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</si>
  <si>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</si>
  <si>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</si>
  <si>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</si>
  <si>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</si>
  <si>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</si>
  <si>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</si>
  <si>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</si>
  <si>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</si>
  <si>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</si>
  <si>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</si>
  <si>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</si>
  <si>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</si>
  <si>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</si>
  <si>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</si>
  <si>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</si>
  <si>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</si>
  <si>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</si>
  <si>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</si>
  <si>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</si>
  <si>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</si>
  <si>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</si>
  <si>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</si>
  <si>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</si>
  <si>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</si>
  <si>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</si>
  <si>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</si>
  <si>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</si>
  <si>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</si>
  <si>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</si>
  <si>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</si>
  <si>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</si>
  <si>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</si>
  <si>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</si>
  <si>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</si>
  <si>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</si>
  <si>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</si>
  <si>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</si>
  <si>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</si>
  <si>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</si>
  <si>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</si>
  <si>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</si>
  <si>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</si>
  <si>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</si>
  <si>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</si>
  <si>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</si>
  <si>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</si>
  <si>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</si>
  <si>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</si>
  <si>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</si>
  <si>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</si>
  <si>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</si>
  <si>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</si>
  <si>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</si>
  <si>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</si>
  <si>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</si>
  <si>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</si>
  <si>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</si>
  <si>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</si>
  <si>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</si>
  <si>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</si>
  <si>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</si>
  <si>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</si>
  <si>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</si>
  <si>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</si>
  <si>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</si>
  <si>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</si>
  <si>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</si>
  <si>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</si>
  <si>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</si>
  <si>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</si>
  <si>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</si>
  <si>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</si>
  <si>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</si>
  <si>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</si>
  <si>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</si>
  <si>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</si>
  <si>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</si>
  <si>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</si>
  <si>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</si>
  <si>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</si>
  <si>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</si>
  <si>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</si>
  <si>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</si>
  <si>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</si>
  <si>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</si>
  <si>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</si>
  <si>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</si>
  <si>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</si>
  <si>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</si>
  <si>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</si>
  <si>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</si>
  <si>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</si>
  <si>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</si>
  <si>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</si>
  <si>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</si>
  <si>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</si>
  <si>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</si>
  <si>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</si>
  <si>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</si>
  <si>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</si>
  <si>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</si>
  <si>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</si>
  <si>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</si>
  <si>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</si>
  <si>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</si>
  <si>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</si>
  <si>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</si>
  <si>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</si>
  <si>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</si>
  <si>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</si>
  <si>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</si>
  <si>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</si>
  <si>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</si>
  <si>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</si>
  <si>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</si>
  <si>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</si>
  <si>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</si>
  <si>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</si>
  <si>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</si>
  <si>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</si>
  <si>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</si>
  <si>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</si>
  <si>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</si>
  <si>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</si>
  <si>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</si>
  <si>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</si>
  <si>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</si>
  <si>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</si>
  <si>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</si>
  <si>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</si>
  <si>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</si>
  <si>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</si>
  <si>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</si>
  <si>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</si>
  <si>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</si>
  <si>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</si>
  <si>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</si>
  <si>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</si>
  <si>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</si>
  <si>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</si>
  <si>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</si>
  <si>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</si>
  <si>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</si>
  <si>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</si>
  <si>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</si>
  <si>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</si>
  <si>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</si>
  <si>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</si>
  <si>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</si>
  <si>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</si>
  <si>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</si>
  <si>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</si>
  <si>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</si>
  <si>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</si>
  <si>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</si>
  <si>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</si>
  <si>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</si>
  <si>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</si>
  <si>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</si>
  <si>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</si>
  <si>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</si>
  <si>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</si>
  <si>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</si>
  <si>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</si>
  <si>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</si>
  <si>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</si>
  <si>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</si>
  <si>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</si>
  <si>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</si>
  <si>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</si>
  <si>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</si>
  <si>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</si>
  <si>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</si>
  <si>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</si>
  <si>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</si>
  <si>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</si>
  <si>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</si>
  <si>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</si>
  <si>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</si>
  <si>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</si>
  <si>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</si>
  <si>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</si>
  <si>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</si>
  <si>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</si>
  <si>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</si>
  <si>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</si>
  <si>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</si>
  <si>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</si>
  <si>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</si>
  <si>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</si>
  <si>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</si>
  <si>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</si>
  <si>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</si>
  <si>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</si>
  <si>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</si>
  <si>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</si>
  <si>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</si>
  <si>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</si>
  <si>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</si>
  <si>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</si>
  <si>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</si>
  <si>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</si>
  <si>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</si>
  <si>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</si>
  <si>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</si>
  <si>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</si>
  <si>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</si>
  <si>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</si>
  <si>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</si>
  <si>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</si>
  <si>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</si>
  <si>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</si>
  <si>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</si>
  <si>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</si>
  <si>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</si>
  <si>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</si>
  <si>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</si>
  <si>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</si>
  <si>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</si>
  <si>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</si>
  <si>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</si>
  <si>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</si>
  <si>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</si>
  <si>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</si>
  <si>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</si>
  <si>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</si>
  <si>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</si>
  <si>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</si>
  <si>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</si>
  <si>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</si>
  <si>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</si>
  <si>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</si>
  <si>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</si>
  <si>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</si>
  <si>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</si>
  <si>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</si>
  <si>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</si>
  <si>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</si>
  <si>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</si>
  <si>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</si>
  <si>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</si>
  <si>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</si>
  <si>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</si>
  <si>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</si>
  <si>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</si>
  <si>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</si>
  <si>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</si>
  <si>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</si>
  <si>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</si>
  <si>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</si>
  <si>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</si>
  <si>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</si>
  <si>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</si>
  <si>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</si>
  <si>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</si>
  <si>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</si>
  <si>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</si>
  <si>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</si>
  <si>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</si>
  <si>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</si>
  <si>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</si>
  <si>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</si>
  <si>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</si>
  <si>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</si>
  <si>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</si>
  <si>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</si>
  <si>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</si>
  <si>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</si>
  <si>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</si>
  <si>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</si>
  <si>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</si>
  <si>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</si>
  <si>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</si>
  <si>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</si>
  <si>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</si>
  <si>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</si>
  <si>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</si>
  <si>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</si>
  <si>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</si>
  <si>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</si>
  <si>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</si>
  <si>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</si>
  <si>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</si>
  <si>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</si>
  <si>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</si>
  <si>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</si>
  <si>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</si>
  <si>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</si>
  <si>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</si>
  <si>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</si>
  <si>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</si>
  <si>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</si>
  <si>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</si>
  <si>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</si>
  <si>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</si>
  <si>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</si>
  <si>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</si>
  <si>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</si>
  <si>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</si>
  <si>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</si>
  <si>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</si>
  <si>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</si>
  <si>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</si>
  <si>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</si>
  <si>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</si>
  <si>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</si>
  <si>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</si>
  <si>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</si>
  <si>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</si>
  <si>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</si>
  <si>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</si>
  <si>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</si>
  <si>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</si>
  <si>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</si>
  <si>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</si>
  <si>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</si>
  <si>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</si>
  <si>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</si>
  <si>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</si>
  <si>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</si>
  <si>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</si>
  <si>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</si>
  <si>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</si>
  <si>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</si>
  <si>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</si>
  <si>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</si>
  <si>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</si>
  <si>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</si>
  <si>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</si>
  <si>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</si>
  <si>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</si>
  <si>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</si>
  <si>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</si>
  <si>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</si>
  <si>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</si>
  <si>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</si>
  <si>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</si>
  <si>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</si>
  <si>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</si>
  <si>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</si>
  <si>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</si>
  <si>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</si>
  <si>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</si>
  <si>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</si>
  <si>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</si>
  <si>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</si>
  <si>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</si>
  <si>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</si>
  <si>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</si>
  <si>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</si>
  <si>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</si>
  <si>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</si>
  <si>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</si>
  <si>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</si>
  <si>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</si>
  <si>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</si>
  <si>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</si>
  <si>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</si>
  <si>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</si>
  <si>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</si>
  <si>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</si>
  <si>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</si>
  <si>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</si>
  <si>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</si>
  <si>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</si>
  <si>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</si>
  <si>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</si>
  <si>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</si>
  <si>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</si>
  <si>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</si>
  <si>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</si>
  <si>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</si>
  <si>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</si>
  <si>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</si>
  <si>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</si>
  <si>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</si>
  <si>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</si>
  <si>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</si>
  <si>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</si>
  <si>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</si>
  <si>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</si>
  <si>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</si>
  <si>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</si>
  <si>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</si>
  <si>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</si>
  <si>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</si>
  <si>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</si>
  <si>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</si>
  <si>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</si>
  <si>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</si>
  <si>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</si>
  <si>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</si>
  <si>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</si>
  <si>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</si>
  <si>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</si>
  <si>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</si>
  <si>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</si>
  <si>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</si>
  <si>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</si>
  <si>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</si>
  <si>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</si>
  <si>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</si>
  <si>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</si>
  <si>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</si>
  <si>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</si>
  <si>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</si>
  <si>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</si>
  <si>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</si>
  <si>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</si>
  <si>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</si>
  <si>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</si>
  <si>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</si>
  <si>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</si>
  <si>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</si>
  <si>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</si>
  <si>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</si>
  <si>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</si>
  <si>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</si>
  <si>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</si>
  <si>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</si>
  <si>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</si>
  <si>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</si>
  <si>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</si>
  <si>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</si>
  <si>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</si>
  <si>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</si>
  <si>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</si>
  <si>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</si>
  <si>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</si>
  <si>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</si>
  <si>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</si>
  <si>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</si>
  <si>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</si>
  <si>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</si>
  <si>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</si>
  <si>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</si>
  <si>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</si>
  <si>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</si>
  <si>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</si>
  <si>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</si>
  <si>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</si>
  <si>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</si>
  <si>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</si>
  <si>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</si>
  <si>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</si>
  <si>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</si>
  <si>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</si>
  <si>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</si>
  <si>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</si>
  <si>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</si>
  <si>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</si>
  <si>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</si>
  <si>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</si>
  <si>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</si>
  <si>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</si>
  <si>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</si>
  <si>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</si>
  <si>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</si>
  <si>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</si>
  <si>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</si>
  <si>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</si>
  <si>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</si>
  <si>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</si>
  <si>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</si>
  <si>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</si>
  <si>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</si>
  <si>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</si>
  <si>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</si>
  <si>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</si>
  <si>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</si>
  <si>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</si>
  <si>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</si>
  <si>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</si>
  <si>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</si>
  <si>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</si>
  <si>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</si>
  <si>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</si>
  <si>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</si>
  <si>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</si>
  <si>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</si>
  <si>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</si>
  <si>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</si>
  <si>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</si>
  <si>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</si>
  <si>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</si>
  <si>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</si>
  <si>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</si>
  <si>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</si>
  <si>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</si>
  <si>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</si>
  <si>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</si>
  <si>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</si>
  <si>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</si>
  <si>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</si>
  <si>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</si>
  <si>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</si>
  <si>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</si>
  <si>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</si>
  <si>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</si>
  <si>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</si>
  <si>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</si>
  <si>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</si>
  <si>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</si>
  <si>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</si>
  <si>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</si>
  <si>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</si>
  <si>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</si>
  <si>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</si>
  <si>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</si>
  <si>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</si>
  <si>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</si>
  <si>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</si>
  <si>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</si>
  <si>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</si>
  <si>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</si>
  <si>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</si>
  <si>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</si>
  <si>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</si>
  <si>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</si>
  <si>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</si>
  <si>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</si>
  <si>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</si>
  <si>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</si>
  <si>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</si>
  <si>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</si>
  <si>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</si>
  <si>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</si>
  <si>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</si>
  <si>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</si>
  <si>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</si>
  <si>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</si>
  <si>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</si>
  <si>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</si>
  <si>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</si>
  <si>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</si>
  <si>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</si>
  <si>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</si>
  <si>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</si>
  <si>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</si>
  <si>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</si>
  <si>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</si>
  <si>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</si>
  <si>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</si>
  <si>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</si>
  <si>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</si>
  <si>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</si>
  <si>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</si>
  <si>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</si>
  <si>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</si>
  <si>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</si>
  <si>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</si>
  <si>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</si>
  <si>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</si>
  <si>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</si>
  <si>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</si>
  <si>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</si>
  <si>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</si>
  <si>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</si>
  <si>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</si>
  <si>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</si>
  <si>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</si>
  <si>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</si>
  <si>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</si>
  <si>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</si>
  <si>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</si>
  <si>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</si>
  <si>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</si>
  <si>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</si>
  <si>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</si>
  <si>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</si>
  <si>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</si>
  <si>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</si>
  <si>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</si>
  <si>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</si>
  <si>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</si>
  <si>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</si>
  <si>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</si>
  <si>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</si>
  <si>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</si>
  <si>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</si>
  <si>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</si>
  <si>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</si>
  <si>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</si>
  <si>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</si>
  <si>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</si>
  <si>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</si>
  <si>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</si>
  <si>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</si>
  <si>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</si>
  <si>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</si>
  <si>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</si>
  <si>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</si>
  <si>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</si>
  <si>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</si>
  <si>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</si>
  <si>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</si>
  <si>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</si>
  <si>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</si>
  <si>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</si>
  <si>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</si>
  <si>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</si>
  <si>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</si>
  <si>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</si>
  <si>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</si>
  <si>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</si>
  <si>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</si>
  <si>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</si>
  <si>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</si>
  <si>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</si>
  <si>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</si>
  <si>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</si>
  <si>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</si>
  <si>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</si>
  <si>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</si>
  <si>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</si>
  <si>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</si>
  <si>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</si>
  <si>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</si>
  <si>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</si>
  <si>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</si>
  <si>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</si>
  <si>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</si>
  <si>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</si>
  <si>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</si>
  <si>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</si>
  <si>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</si>
  <si>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</si>
  <si>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</si>
  <si>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</si>
  <si>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</si>
  <si>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</si>
  <si>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</si>
  <si>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</si>
  <si>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</si>
  <si>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</si>
  <si>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</si>
  <si>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</si>
  <si>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</si>
  <si>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</si>
  <si>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</si>
  <si>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</si>
  <si>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</si>
  <si>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</si>
  <si>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</si>
  <si>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</si>
  <si>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</si>
  <si>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</si>
  <si>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</si>
  <si>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</si>
  <si>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</si>
  <si>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</si>
  <si>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</si>
  <si>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</si>
  <si>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</si>
  <si>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</si>
  <si>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</si>
  <si>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</si>
  <si>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</si>
  <si>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</si>
  <si>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</si>
  <si>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</si>
  <si>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</si>
  <si>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</si>
  <si>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</si>
  <si>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</si>
  <si>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</si>
  <si>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</si>
  <si>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</si>
  <si>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</si>
  <si>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</si>
  <si>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</si>
  <si>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</si>
  <si>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</si>
  <si>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</si>
  <si>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</si>
  <si>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</si>
  <si>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</si>
  <si>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</si>
  <si>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</si>
  <si>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</si>
  <si>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</si>
  <si>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</si>
  <si>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</si>
  <si>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</si>
  <si>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</si>
  <si>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</si>
  <si>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</si>
  <si>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</si>
  <si>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</si>
  <si>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</si>
  <si>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</si>
  <si>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</si>
  <si>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</si>
  <si>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</si>
  <si>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</si>
  <si>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</si>
  <si>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</si>
  <si>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</si>
  <si>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</si>
  <si>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</si>
  <si>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</si>
  <si>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</si>
  <si>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</si>
  <si>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</si>
  <si>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</si>
  <si>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</si>
  <si>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</si>
  <si>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</si>
  <si>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</si>
  <si>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</si>
  <si>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</si>
  <si>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</si>
  <si>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</si>
  <si>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</si>
  <si>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</si>
  <si>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</si>
  <si>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</si>
  <si>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</si>
  <si>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</si>
  <si>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</si>
  <si>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</si>
  <si>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</si>
  <si>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</si>
  <si>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</si>
  <si>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</si>
  <si>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</si>
  <si>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</si>
  <si>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</si>
  <si>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</si>
  <si>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</si>
  <si>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</si>
  <si>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</si>
  <si>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</si>
  <si>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</si>
  <si>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</si>
  <si>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</si>
  <si>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</si>
  <si>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</si>
  <si>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</si>
  <si>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</si>
  <si>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</si>
  <si>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</si>
  <si>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</si>
  <si>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</si>
  <si>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</si>
  <si>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</si>
  <si>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</si>
  <si>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</si>
  <si>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</si>
  <si>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</si>
  <si>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</si>
  <si>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</si>
  <si>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</si>
  <si>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</si>
  <si>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</si>
  <si>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</si>
  <si>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</si>
  <si>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</si>
  <si>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</si>
  <si>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</si>
  <si>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</si>
  <si>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</si>
  <si>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</si>
  <si>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</si>
  <si>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</si>
  <si>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</si>
  <si>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</si>
  <si>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</si>
  <si>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</si>
  <si>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</si>
  <si>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</si>
  <si>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</si>
  <si>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</si>
  <si>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</si>
  <si>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</si>
  <si>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</si>
  <si>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</si>
  <si>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</si>
  <si>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</si>
  <si>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</si>
  <si>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</si>
  <si>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</si>
  <si>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</si>
  <si>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</si>
  <si>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</si>
  <si>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</si>
  <si>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</si>
  <si>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</si>
  <si>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</si>
  <si>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</si>
  <si>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</si>
  <si>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</si>
  <si>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</si>
  <si>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</si>
  <si>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</si>
  <si>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</si>
  <si>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</si>
  <si>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</si>
  <si>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</si>
  <si>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</si>
  <si>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</si>
  <si>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</si>
  <si>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</si>
  <si>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</si>
  <si>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</si>
  <si>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</si>
  <si>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</si>
  <si>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</si>
  <si>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</si>
  <si>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</si>
  <si>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</si>
  <si>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</si>
  <si>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</si>
  <si>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</si>
  <si>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</si>
  <si>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</si>
  <si>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</si>
  <si>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</si>
  <si>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</si>
  <si>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</si>
  <si>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</si>
  <si>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</si>
  <si>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</si>
  <si>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</si>
  <si>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</si>
  <si>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</si>
  <si>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</si>
  <si>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</si>
  <si>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</si>
  <si>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</si>
  <si>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</si>
  <si>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</si>
  <si>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</si>
  <si>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</si>
  <si>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</si>
  <si>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</si>
  <si>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</si>
  <si>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</si>
  <si>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</si>
  <si>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</si>
  <si>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</si>
  <si>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</si>
  <si>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</si>
  <si>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</si>
  <si>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</si>
  <si>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</si>
  <si>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</si>
  <si>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</si>
  <si>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</si>
  <si>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</si>
  <si>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</si>
  <si>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</si>
  <si>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</si>
  <si>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</si>
  <si>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</si>
  <si>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</si>
  <si>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</si>
  <si>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</si>
  <si>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</si>
  <si>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</si>
  <si>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</si>
  <si>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</si>
  <si>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</si>
  <si>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</si>
  <si>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</si>
  <si>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</si>
  <si>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</si>
  <si>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</si>
  <si>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</si>
  <si>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</si>
  <si>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</si>
  <si>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</si>
  <si>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</si>
  <si>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</si>
  <si>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</si>
  <si>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</si>
  <si>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</si>
  <si>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</si>
  <si>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</si>
  <si>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</si>
  <si>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</si>
  <si>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</si>
  <si>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</si>
  <si>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</si>
  <si>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</si>
  <si>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</si>
  <si>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</si>
  <si>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</si>
  <si>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</si>
  <si>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</si>
  <si>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</si>
  <si>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</si>
  <si>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</si>
  <si>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</si>
  <si>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</si>
  <si>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</si>
  <si>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</si>
  <si>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</si>
  <si>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</si>
  <si>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</si>
  <si>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</si>
  <si>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</si>
  <si>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</si>
  <si>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</si>
  <si>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</si>
  <si>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</si>
  <si>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</si>
  <si>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</si>
  <si>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</si>
  <si>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</si>
  <si>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</si>
  <si>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</si>
  <si>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</si>
  <si>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</si>
  <si>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</si>
  <si>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</si>
  <si>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</si>
  <si>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</si>
  <si>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</si>
  <si>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</si>
  <si>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</si>
  <si>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</si>
  <si>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</si>
  <si>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</si>
  <si>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</si>
  <si>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</si>
  <si>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</si>
  <si>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</si>
  <si>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</si>
  <si>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</si>
  <si>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</si>
  <si>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</si>
  <si>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</si>
  <si>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</si>
  <si>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</si>
  <si>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</si>
  <si>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</si>
  <si>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</si>
  <si>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</si>
  <si>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</si>
  <si>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</si>
  <si>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</si>
  <si>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</si>
  <si>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</si>
  <si>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</si>
  <si>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</si>
  <si>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</si>
  <si>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</si>
  <si>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</si>
  <si>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</si>
  <si>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</si>
  <si>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</si>
  <si>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</si>
  <si>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</si>
  <si>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</si>
  <si>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</si>
  <si>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</si>
  <si>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</si>
  <si>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</si>
  <si>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</si>
  <si>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</si>
  <si>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</si>
  <si>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</si>
  <si>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</si>
  <si>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</si>
  <si>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</si>
  <si>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</si>
  <si>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</si>
  <si>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</si>
  <si>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</si>
  <si>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</si>
  <si>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</si>
  <si>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</si>
  <si>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</si>
  <si>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</si>
  <si>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</si>
  <si>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</si>
  <si>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</si>
  <si>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</si>
  <si>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</si>
  <si>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</si>
  <si>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</si>
  <si>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</si>
  <si>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</si>
  <si>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</si>
  <si>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</si>
  <si>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</si>
  <si>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</si>
  <si>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</si>
  <si>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</si>
  <si>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</si>
  <si>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</si>
  <si>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</si>
  <si>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</si>
  <si>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</si>
  <si>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</si>
  <si>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</si>
  <si>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</si>
  <si>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</si>
  <si>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</si>
  <si>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</si>
  <si>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</si>
  <si>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</si>
  <si>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</si>
  <si>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</si>
  <si>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</si>
  <si>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</si>
  <si>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</si>
  <si>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</si>
  <si>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</si>
  <si>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</si>
  <si>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</si>
  <si>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</si>
  <si>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</si>
  <si>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</si>
  <si>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</si>
  <si>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</si>
  <si>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</si>
  <si>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</si>
  <si>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</si>
  <si>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</si>
  <si>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</si>
  <si>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</si>
  <si>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</si>
  <si>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</si>
  <si>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</si>
  <si>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</si>
  <si>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</si>
  <si>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</si>
  <si>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</si>
  <si>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</si>
  <si>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</si>
  <si>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</si>
  <si>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</si>
  <si>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</si>
  <si>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</si>
  <si>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</si>
  <si>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</si>
  <si>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</si>
  <si>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</si>
  <si>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</si>
  <si>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</si>
  <si>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</si>
  <si>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</si>
  <si>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</si>
  <si>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</si>
  <si>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</si>
  <si>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</si>
  <si>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</si>
  <si>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</si>
  <si>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</si>
  <si>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</si>
  <si>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</si>
  <si>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</si>
  <si>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</si>
  <si>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</si>
  <si>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</si>
  <si>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</si>
  <si>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</si>
  <si>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</si>
  <si>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</si>
  <si>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</si>
  <si>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</si>
  <si>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</si>
  <si>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</si>
  <si>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</si>
  <si>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</si>
  <si>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</si>
  <si>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</si>
  <si>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</si>
  <si>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</si>
  <si>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</si>
  <si>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</si>
  <si>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</si>
  <si>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</si>
  <si>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</si>
  <si>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</si>
  <si>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</si>
  <si>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</si>
  <si>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</si>
  <si>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</si>
  <si>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</si>
  <si>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</si>
  <si>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</si>
  <si>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</si>
  <si>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</si>
  <si>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</si>
  <si>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</si>
  <si>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</si>
  <si>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</si>
  <si>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</si>
  <si>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</si>
  <si>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</si>
  <si>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</si>
  <si>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</si>
  <si>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</si>
  <si>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</si>
  <si>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</si>
  <si>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</si>
  <si>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</si>
  <si>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</si>
  <si>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</si>
  <si>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</si>
  <si>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</si>
  <si>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</si>
  <si>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</si>
  <si>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</si>
  <si>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</si>
  <si>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</si>
  <si>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</si>
  <si>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</si>
  <si>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</si>
  <si>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</si>
  <si>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</si>
  <si>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</si>
  <si>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</si>
  <si>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</si>
  <si>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</si>
  <si>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</si>
  <si>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</si>
  <si>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</si>
  <si>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</si>
  <si>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</si>
  <si>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</si>
  <si>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</si>
  <si>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</si>
  <si>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</si>
  <si>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</si>
  <si>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</si>
  <si>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</si>
  <si>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</si>
  <si>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</si>
  <si>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</si>
  <si>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</si>
  <si>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</si>
  <si>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</si>
  <si>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</si>
  <si>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</si>
  <si>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</si>
  <si>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</si>
  <si>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</si>
  <si>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</si>
  <si>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</si>
  <si>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</si>
  <si>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</si>
  <si>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</si>
  <si>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</si>
  <si>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</si>
  <si>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</si>
  <si>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</si>
  <si>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</si>
  <si>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</si>
  <si>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</si>
  <si>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</si>
  <si>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</si>
  <si>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</si>
  <si>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</si>
  <si>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</si>
  <si>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</si>
  <si>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</si>
  <si>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</si>
  <si>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</si>
  <si>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</si>
  <si>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</si>
  <si>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</si>
  <si>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</si>
  <si>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</si>
  <si>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</si>
  <si>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</si>
  <si>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</si>
  <si>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</si>
  <si>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</si>
  <si>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</si>
  <si>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</si>
  <si>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</si>
  <si>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</si>
  <si>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</si>
  <si>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</si>
  <si>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</si>
  <si>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</si>
  <si>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</si>
  <si>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</si>
  <si>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</si>
  <si>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</si>
  <si>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</si>
  <si>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</si>
  <si>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</si>
  <si>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</si>
  <si>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</si>
  <si>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</si>
  <si>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</si>
  <si>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</si>
  <si>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</si>
  <si>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</si>
  <si>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</si>
  <si>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</si>
  <si>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</si>
  <si>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</si>
  <si>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</si>
  <si>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</si>
  <si>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</si>
  <si>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</si>
  <si>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</si>
  <si>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</si>
  <si>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</si>
  <si>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</si>
  <si>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</si>
  <si>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</si>
  <si>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</si>
  <si>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</si>
  <si>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</si>
  <si>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</si>
  <si>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</si>
  <si>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</si>
  <si>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</si>
  <si>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</si>
  <si>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</si>
  <si>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</si>
  <si>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</si>
  <si>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</si>
  <si>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</si>
  <si>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</si>
  <si>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</si>
  <si>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</si>
  <si>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</si>
  <si>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</si>
  <si>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</si>
  <si>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</si>
  <si>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</si>
  <si>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</si>
  <si>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</si>
  <si>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</si>
  <si>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</si>
  <si>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</si>
  <si>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</si>
  <si>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</si>
  <si>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</si>
  <si>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</si>
  <si>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</si>
  <si>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</si>
  <si>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</si>
  <si>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</si>
  <si>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</si>
  <si>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</si>
  <si>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</si>
  <si>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</si>
  <si>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</si>
  <si>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</si>
  <si>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</si>
  <si>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</si>
  <si>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</si>
  <si>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</si>
  <si>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</si>
  <si>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</si>
  <si>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</si>
  <si>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</si>
  <si>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</si>
  <si>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</si>
  <si>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</si>
  <si>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</si>
  <si>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</si>
  <si>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</si>
  <si>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</si>
  <si>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</si>
  <si>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</si>
  <si>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</si>
  <si>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</si>
  <si>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</si>
  <si>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</si>
  <si>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</si>
  <si>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</si>
  <si>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</si>
  <si>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</si>
  <si>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</si>
  <si>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</si>
  <si>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</si>
  <si>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</si>
  <si>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</si>
  <si>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</si>
  <si>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</si>
  <si>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</si>
  <si>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</si>
  <si>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</si>
  <si>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</si>
  <si>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</si>
  <si>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</si>
  <si>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</si>
  <si>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</si>
  <si>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</si>
  <si>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</si>
  <si>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</si>
  <si>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</si>
  <si>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</si>
  <si>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</si>
  <si>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</si>
  <si>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</si>
  <si>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</si>
  <si>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</si>
  <si>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</si>
  <si>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</si>
  <si>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</si>
  <si>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</si>
  <si>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</si>
  <si>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</si>
  <si>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</si>
  <si>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</si>
  <si>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</si>
  <si>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</si>
  <si>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</si>
  <si>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</si>
  <si>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</si>
  <si>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</si>
  <si>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</si>
  <si>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</si>
  <si>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</si>
  <si>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</si>
  <si>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</si>
  <si>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</si>
  <si>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</si>
  <si>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</si>
  <si>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</si>
  <si>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</si>
  <si>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</si>
  <si>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</si>
  <si>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</si>
  <si>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</si>
  <si>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</si>
  <si>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</si>
  <si>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</si>
  <si>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</si>
  <si>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</si>
  <si>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</si>
  <si>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</si>
  <si>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</si>
  <si>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</si>
  <si>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</si>
  <si>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</si>
  <si>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</si>
  <si>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</si>
  <si>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</si>
  <si>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</si>
  <si>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</si>
  <si>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</si>
  <si>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</si>
  <si>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</si>
  <si>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</si>
  <si>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</si>
  <si>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</si>
  <si>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</si>
  <si>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</si>
  <si>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</si>
  <si>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</si>
  <si>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</si>
  <si>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</si>
  <si>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</si>
  <si>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</si>
  <si>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</si>
  <si>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</si>
  <si>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</si>
  <si>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</si>
  <si>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</si>
  <si>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</si>
  <si>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</si>
  <si>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</si>
  <si>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</si>
  <si>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</si>
  <si>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</si>
  <si>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</si>
  <si>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</si>
  <si>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</si>
  <si>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</si>
  <si>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</si>
  <si>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</si>
  <si>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</si>
  <si>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</si>
  <si>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</si>
  <si>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</si>
  <si>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</si>
  <si>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</si>
  <si>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</si>
  <si>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</si>
  <si>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</si>
  <si>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</si>
  <si>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</si>
  <si>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</si>
  <si>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</si>
  <si>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</si>
  <si>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</si>
  <si>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</si>
  <si>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</si>
  <si>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</si>
  <si>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</si>
  <si>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</si>
  <si>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</si>
  <si>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</si>
  <si>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</si>
  <si>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</si>
  <si>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</si>
  <si>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</si>
  <si>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</si>
  <si>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</si>
  <si>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</si>
  <si>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</si>
  <si>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</si>
  <si>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</si>
  <si>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</si>
  <si>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</si>
  <si>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</si>
  <si>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</si>
  <si>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</si>
  <si>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</si>
  <si>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</si>
  <si>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</si>
  <si>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</si>
  <si>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</si>
  <si>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</si>
  <si>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</si>
  <si>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</si>
  <si>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</si>
  <si>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</si>
  <si>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</si>
  <si>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</si>
  <si>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</si>
  <si>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</si>
  <si>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</si>
  <si>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</si>
  <si>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</si>
  <si>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</si>
  <si>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</si>
  <si>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</si>
  <si>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</si>
  <si>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</si>
  <si>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</si>
  <si>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</si>
  <si>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</si>
  <si>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</si>
  <si>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</si>
  <si>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</si>
  <si>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</si>
  <si>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</si>
  <si>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</si>
  <si>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</si>
  <si>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</si>
  <si>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</si>
  <si>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</si>
  <si>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</si>
  <si>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</si>
  <si>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</si>
  <si>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</si>
  <si>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</si>
  <si>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</si>
  <si>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</si>
  <si>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</si>
  <si>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</si>
  <si>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</si>
  <si>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</si>
  <si>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</si>
  <si>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</si>
  <si>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</si>
  <si>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</si>
  <si>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</si>
  <si>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</si>
  <si>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</si>
  <si>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</si>
  <si>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</si>
  <si>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</si>
  <si>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</si>
  <si>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</si>
  <si>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</si>
  <si>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</si>
  <si>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</si>
  <si>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</si>
  <si>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</si>
  <si>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</si>
  <si>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</si>
  <si>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</si>
  <si>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</si>
  <si>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</si>
  <si>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</si>
  <si>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</si>
  <si>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</si>
  <si>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</si>
  <si>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</si>
  <si>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</si>
  <si>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</si>
  <si>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</si>
  <si>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</si>
  <si>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</si>
  <si>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</si>
  <si>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</si>
  <si>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</si>
  <si>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</si>
  <si>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</si>
  <si>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</si>
  <si>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</si>
  <si>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</si>
  <si>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</si>
  <si>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</si>
  <si>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</si>
  <si>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</si>
  <si>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</si>
  <si>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</si>
  <si>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</si>
  <si>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</si>
  <si>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</si>
  <si>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</si>
  <si>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</si>
  <si>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</si>
  <si>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</si>
  <si>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</si>
  <si>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</si>
  <si>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</si>
  <si>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</si>
  <si>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</si>
  <si>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</si>
  <si>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</si>
  <si>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</si>
  <si>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</si>
  <si>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</si>
  <si>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</si>
  <si>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</si>
  <si>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</si>
  <si>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</si>
  <si>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</si>
  <si>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</si>
  <si>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</si>
  <si>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</si>
  <si>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</si>
  <si>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</si>
  <si>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</si>
  <si>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</si>
  <si>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</si>
  <si>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</si>
  <si>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</si>
  <si>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</si>
  <si>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</si>
  <si>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</si>
  <si>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</si>
  <si>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</si>
  <si>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</si>
  <si>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</si>
  <si>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</si>
  <si>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</si>
  <si>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</si>
  <si>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</si>
  <si>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</si>
  <si>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</si>
  <si>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</si>
  <si>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</si>
  <si>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</si>
  <si>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</si>
  <si>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</si>
  <si>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</si>
  <si>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</si>
  <si>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</si>
  <si>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</si>
  <si>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</si>
  <si>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</si>
  <si>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</si>
  <si>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</si>
  <si>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</si>
  <si>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</si>
  <si>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</si>
  <si>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</si>
  <si>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</si>
  <si>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</si>
  <si>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</si>
  <si>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</si>
  <si>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</si>
  <si>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</si>
  <si>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</si>
  <si>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</si>
  <si>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</si>
  <si>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</si>
  <si>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</si>
  <si>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</si>
  <si>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</si>
  <si>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</si>
  <si>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</si>
  <si>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</si>
  <si>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</si>
  <si>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</si>
  <si>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</si>
  <si>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</si>
  <si>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</si>
  <si>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</si>
  <si>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</si>
  <si>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</si>
  <si>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</si>
  <si>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</si>
  <si>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</si>
  <si>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</si>
  <si>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</si>
  <si>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</si>
  <si>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</si>
  <si>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</si>
  <si>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</si>
  <si>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</si>
  <si>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</si>
  <si>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</si>
  <si>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</si>
  <si>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</si>
  <si>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</si>
  <si>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</si>
  <si>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</si>
  <si>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</si>
  <si>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</si>
  <si>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</si>
  <si>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</si>
  <si>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</si>
  <si>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</si>
  <si>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</si>
  <si>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</si>
  <si>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</si>
  <si>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</si>
  <si>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</si>
  <si>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</si>
  <si>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</si>
  <si>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</si>
  <si>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</si>
  <si>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</si>
  <si>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</si>
  <si>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</si>
  <si>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</si>
  <si>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</si>
  <si>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</si>
  <si>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</si>
  <si>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</si>
  <si>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</si>
  <si>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</si>
  <si>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</si>
  <si>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</si>
  <si>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</si>
  <si>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</si>
  <si>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</si>
  <si>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</si>
  <si>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</si>
  <si>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</si>
  <si>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</si>
  <si>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</si>
  <si>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</si>
  <si>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</si>
  <si>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</si>
  <si>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</si>
  <si>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</si>
  <si>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</si>
  <si>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</si>
  <si>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</si>
  <si>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</si>
  <si>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</si>
  <si>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</si>
  <si>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</si>
  <si>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</si>
  <si>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</si>
  <si>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</si>
  <si>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</si>
  <si>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</si>
  <si>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</si>
  <si>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</si>
  <si>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</si>
  <si>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</si>
  <si>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</si>
  <si>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</si>
  <si>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</si>
  <si>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</si>
  <si>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</si>
  <si>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</si>
  <si>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</si>
  <si>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</si>
  <si>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</si>
  <si>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</si>
  <si>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</si>
  <si>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</si>
  <si>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</si>
  <si>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</si>
  <si>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</si>
  <si>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</si>
  <si>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</si>
  <si>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</si>
  <si>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</si>
  <si>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</si>
  <si>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</si>
  <si>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</si>
  <si>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</si>
  <si>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</si>
  <si>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</si>
  <si>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</si>
  <si>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</si>
  <si>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</si>
  <si>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</si>
  <si>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</si>
  <si>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</si>
  <si>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</si>
  <si>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</si>
  <si>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</si>
  <si>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</si>
  <si>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</si>
  <si>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</si>
  <si>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</si>
  <si>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</si>
  <si>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</si>
  <si>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</si>
  <si>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</si>
  <si>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</si>
  <si>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</si>
  <si>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</si>
  <si>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</si>
  <si>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</si>
  <si>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</si>
  <si>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</si>
  <si>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</si>
  <si>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</si>
  <si>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</si>
  <si>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</si>
  <si>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</si>
  <si>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</si>
  <si>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</si>
  <si>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</si>
  <si>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</si>
  <si>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</si>
  <si>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</si>
  <si>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</si>
  <si>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</si>
  <si>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</si>
  <si>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</si>
  <si>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</si>
  <si>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</si>
  <si>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</si>
  <si>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</si>
  <si>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</si>
  <si>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</si>
  <si>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</si>
  <si>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</si>
  <si>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</si>
  <si>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</si>
  <si>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</si>
  <si>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</si>
  <si>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</si>
  <si>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</si>
  <si>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</si>
  <si>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</si>
  <si>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</si>
  <si>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</si>
  <si>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</si>
  <si>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</si>
  <si>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</si>
  <si>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</si>
  <si>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</si>
  <si>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</si>
  <si>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</si>
  <si>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</si>
  <si>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</si>
  <si>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</si>
  <si>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</si>
  <si>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</si>
  <si>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</si>
  <si>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</si>
  <si>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</si>
  <si>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</si>
  <si>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</si>
  <si>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</si>
  <si>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</si>
  <si>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</si>
  <si>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</si>
  <si>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</si>
  <si>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</si>
  <si>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</si>
  <si>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</si>
  <si>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</si>
  <si>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</si>
  <si>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</si>
  <si>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</si>
  <si>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</si>
  <si>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</si>
  <si>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</si>
  <si>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</si>
  <si>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</si>
  <si>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</si>
  <si>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</si>
  <si>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</si>
  <si>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</si>
  <si>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</si>
  <si>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</si>
  <si>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</si>
  <si>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</si>
  <si>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</si>
  <si>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</si>
  <si>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</si>
  <si>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</si>
  <si>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</si>
  <si>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</si>
  <si>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</si>
  <si>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</si>
  <si>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</si>
  <si>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</si>
  <si>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</si>
  <si>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</si>
  <si>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</si>
  <si>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</si>
  <si>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</si>
  <si>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</si>
  <si>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</si>
  <si>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</si>
  <si>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</si>
  <si>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</si>
  <si>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</si>
  <si>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</si>
  <si>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</si>
  <si>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</si>
  <si>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</si>
  <si>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</si>
  <si>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</si>
  <si>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</si>
  <si>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</si>
  <si>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</si>
  <si>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</si>
  <si>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</si>
  <si>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</si>
  <si>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</si>
  <si>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</si>
  <si>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</si>
  <si>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</si>
  <si>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</si>
  <si>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</si>
  <si>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</si>
  <si>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</si>
  <si>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</si>
  <si>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</si>
  <si>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</si>
  <si>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</si>
  <si>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</si>
  <si>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</si>
  <si>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</si>
  <si>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</si>
  <si>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</si>
  <si>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</si>
  <si>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</si>
  <si>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</si>
  <si>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</si>
  <si>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</si>
  <si>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</si>
  <si>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</si>
  <si>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</si>
  <si>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</si>
  <si>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</si>
  <si>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</si>
  <si>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</si>
  <si>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</si>
  <si>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</si>
  <si>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</si>
  <si>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</si>
  <si>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</si>
  <si>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</si>
  <si>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</si>
  <si>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</si>
  <si>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</si>
  <si>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</si>
  <si>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</si>
  <si>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</si>
  <si>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</si>
  <si>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</si>
  <si>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</si>
  <si>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</si>
  <si>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</si>
  <si>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</si>
  <si>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</si>
  <si>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</si>
  <si>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</si>
  <si>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</si>
  <si>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</si>
  <si>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</si>
  <si>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</si>
  <si>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</si>
  <si>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</si>
  <si>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</si>
  <si>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</si>
  <si>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</si>
  <si>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</si>
  <si>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</si>
  <si>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</si>
  <si>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</si>
  <si>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</si>
  <si>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</si>
  <si>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</si>
  <si>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</si>
  <si>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</si>
  <si>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</si>
  <si>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</si>
  <si>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</si>
  <si>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</si>
  <si>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</si>
  <si>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</si>
  <si>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</si>
  <si>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</si>
  <si>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</si>
  <si>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</si>
  <si>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</si>
  <si>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</si>
  <si>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</si>
  <si>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</si>
  <si>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</si>
  <si>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</si>
  <si>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</si>
  <si>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</si>
  <si>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</si>
  <si>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</si>
  <si>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</si>
  <si>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</si>
  <si>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</si>
  <si>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</si>
  <si>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</si>
  <si>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</si>
  <si>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</si>
  <si>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</si>
  <si>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</si>
  <si>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</si>
  <si>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</si>
  <si>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</si>
  <si>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</si>
  <si>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</si>
  <si>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</si>
  <si>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</si>
  <si>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</si>
  <si>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</si>
  <si>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</si>
  <si>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</si>
  <si>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</si>
  <si>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</si>
  <si>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</si>
  <si>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</si>
  <si>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</si>
  <si>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</si>
  <si>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</si>
  <si>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</si>
  <si>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</si>
  <si>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</si>
  <si>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</si>
  <si>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</si>
  <si>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</si>
  <si>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</si>
  <si>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</si>
  <si>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</si>
  <si>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</si>
  <si>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</si>
  <si>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</si>
  <si>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</si>
  <si>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</si>
  <si>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</si>
  <si>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</si>
  <si>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</si>
  <si>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</si>
  <si>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</si>
  <si>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</si>
  <si>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</si>
  <si>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</si>
  <si>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</si>
  <si>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</si>
  <si>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</si>
  <si>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</si>
  <si>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</si>
  <si>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</si>
  <si>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</si>
  <si>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</si>
  <si>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</si>
  <si>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</si>
  <si>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</si>
  <si>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</si>
  <si>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</si>
  <si>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</si>
  <si>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</si>
  <si>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</si>
  <si>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</si>
  <si>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</si>
  <si>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</si>
  <si>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</si>
  <si>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</si>
  <si>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</si>
  <si>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</si>
  <si>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</si>
  <si>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</si>
  <si>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</si>
  <si>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</si>
  <si>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</si>
  <si>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</si>
  <si>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</si>
  <si>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</si>
  <si>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</si>
  <si>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</si>
  <si>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</si>
  <si>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</si>
  <si>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</si>
  <si>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</si>
  <si>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</si>
  <si>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</si>
  <si>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</si>
  <si>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</si>
  <si>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</si>
  <si>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</si>
  <si>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</si>
  <si>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</si>
  <si>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</si>
  <si>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</si>
  <si>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</si>
  <si>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</si>
  <si>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</si>
  <si>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</si>
  <si>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</si>
  <si>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</si>
  <si>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</si>
  <si>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</si>
  <si>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</si>
  <si>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</si>
  <si>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</si>
  <si>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</si>
  <si>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</si>
  <si>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</si>
  <si>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</si>
  <si>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</si>
  <si>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</si>
  <si>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</si>
  <si>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</si>
  <si>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</si>
  <si>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</si>
  <si>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</si>
  <si>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</si>
  <si>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</si>
  <si>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</si>
  <si>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</si>
  <si>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</si>
  <si>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</si>
  <si>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</si>
  <si>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</si>
  <si>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</si>
  <si>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</si>
  <si>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</si>
  <si>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</si>
  <si>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</si>
  <si>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</si>
  <si>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</si>
  <si>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</si>
  <si>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</si>
  <si>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</si>
  <si>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</si>
  <si>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</si>
  <si>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</si>
  <si>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</si>
  <si>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</si>
  <si>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</si>
  <si>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</si>
  <si>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</si>
  <si>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</si>
  <si>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</si>
  <si>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</si>
  <si>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</si>
  <si>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</si>
  <si>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</si>
  <si>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</si>
  <si>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</si>
  <si>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</si>
  <si>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</si>
  <si>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</si>
  <si>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</si>
  <si>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</si>
  <si>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</si>
  <si>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</si>
  <si>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</si>
  <si>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</si>
  <si>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</si>
  <si>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</si>
  <si>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</si>
  <si>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</si>
  <si>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</si>
  <si>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</si>
  <si>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</si>
  <si>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</si>
  <si>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</si>
  <si>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</si>
  <si>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</si>
  <si>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</si>
  <si>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</si>
  <si>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</si>
  <si>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</si>
  <si>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</si>
  <si>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</si>
  <si>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</si>
  <si>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</si>
  <si>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</si>
  <si>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</si>
  <si>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</si>
  <si>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</si>
  <si>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</si>
  <si>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</si>
  <si>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</si>
  <si>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</si>
  <si>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</si>
  <si>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</si>
  <si>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</si>
  <si>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</si>
  <si>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</si>
  <si>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</si>
  <si>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</si>
  <si>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</si>
  <si>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</si>
  <si>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</si>
  <si>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</si>
  <si>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</si>
  <si>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</si>
  <si>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</si>
  <si>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</si>
  <si>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</si>
  <si>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</si>
  <si>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</si>
  <si>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</si>
  <si>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</si>
  <si>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</si>
  <si>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</si>
  <si>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</si>
  <si>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</si>
  <si>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</si>
  <si>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</si>
  <si>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</si>
  <si>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</si>
  <si>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</si>
  <si>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</si>
  <si>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</si>
  <si>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</si>
  <si>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</si>
  <si>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</si>
  <si>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</si>
  <si>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</si>
  <si>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</si>
  <si>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</si>
  <si>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</si>
  <si>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</si>
  <si>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</si>
  <si>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</si>
  <si>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</si>
  <si>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</si>
  <si>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</si>
  <si>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</si>
  <si>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</si>
  <si>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</si>
  <si>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</si>
  <si>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</si>
  <si>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</si>
  <si>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</si>
  <si>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</si>
  <si>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</si>
  <si>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</si>
  <si>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</si>
  <si>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</si>
  <si>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</si>
  <si>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</si>
  <si>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</si>
  <si>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</si>
  <si>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</si>
  <si>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</si>
  <si>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</si>
  <si>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</si>
  <si>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</si>
  <si>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</si>
  <si>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</si>
  <si>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</si>
  <si>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</si>
  <si>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</si>
  <si>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</si>
  <si>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</si>
  <si>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</si>
  <si>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</si>
  <si>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</si>
  <si>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</si>
  <si>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</si>
  <si>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</si>
  <si>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</si>
  <si>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</si>
  <si>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</si>
  <si>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</si>
  <si>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</si>
  <si>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</si>
  <si>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</si>
  <si>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</si>
  <si>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</si>
  <si>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</si>
  <si>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</si>
  <si>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</si>
  <si>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</si>
  <si>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</si>
  <si>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</si>
  <si>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</si>
  <si>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</si>
  <si>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</si>
  <si>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</si>
  <si>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</si>
  <si>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</si>
  <si>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</si>
  <si>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</si>
  <si>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</si>
  <si>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</si>
  <si>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</si>
  <si>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</si>
  <si>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</si>
  <si>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</si>
  <si>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</si>
  <si>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</si>
  <si>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</si>
  <si>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</si>
  <si>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</si>
  <si>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</si>
  <si>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</si>
  <si>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</si>
  <si>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</si>
  <si>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</si>
  <si>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</si>
  <si>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</si>
  <si>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</si>
  <si>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</si>
  <si>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</si>
  <si>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</si>
  <si>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</si>
  <si>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</si>
  <si>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</si>
  <si>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</si>
  <si>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</si>
  <si>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</si>
  <si>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</si>
  <si>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</si>
  <si>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</si>
  <si>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</si>
  <si>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</si>
  <si>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</si>
  <si>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</si>
  <si>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</si>
  <si>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</si>
  <si>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</si>
  <si>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</si>
  <si>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</si>
  <si>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</si>
  <si>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</si>
  <si>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</si>
  <si>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</si>
  <si>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</si>
  <si>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</si>
  <si>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</si>
  <si>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</si>
  <si>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</si>
  <si>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</si>
  <si>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</si>
  <si>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</si>
  <si>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</si>
  <si>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</si>
  <si>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</si>
  <si>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</si>
  <si>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</si>
  <si>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</si>
  <si>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</si>
  <si>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</si>
  <si>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</si>
  <si>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</si>
  <si>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</si>
  <si>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</si>
  <si>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</si>
  <si>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</si>
  <si>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</si>
  <si>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</si>
  <si>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</si>
  <si>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</si>
  <si>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</si>
  <si>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</si>
  <si>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</si>
  <si>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</si>
  <si>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</si>
  <si>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</si>
  <si>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</si>
  <si>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</si>
  <si>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</si>
  <si>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</si>
  <si>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</si>
  <si>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</si>
  <si>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</si>
  <si>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</si>
  <si>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</si>
  <si>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</si>
  <si>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</si>
  <si>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</si>
  <si>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</si>
  <si>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</si>
  <si>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</si>
  <si>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</si>
  <si>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</si>
  <si>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</si>
  <si>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</si>
  <si>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</si>
  <si>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</si>
  <si>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</si>
  <si>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</si>
  <si>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</si>
  <si>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</si>
  <si>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</si>
  <si>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</si>
  <si>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</si>
  <si>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</si>
  <si>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</si>
  <si>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</si>
  <si>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</si>
  <si>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</si>
  <si>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</si>
  <si>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</si>
  <si>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</si>
  <si>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</si>
  <si>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</si>
  <si>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</si>
  <si>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</si>
  <si>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</si>
  <si>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</si>
  <si>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</si>
  <si>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</si>
  <si>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</si>
  <si>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</si>
  <si>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</si>
  <si>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</si>
  <si>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</si>
  <si>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</si>
  <si>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</si>
  <si>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</si>
  <si>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</si>
  <si>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</si>
  <si>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</si>
  <si>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</si>
  <si>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</si>
  <si>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</si>
  <si>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</si>
  <si>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</si>
  <si>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</si>
  <si>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</si>
  <si>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</si>
  <si>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</si>
  <si>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</si>
  <si>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</si>
  <si>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</si>
  <si>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</si>
  <si>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</si>
  <si>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</si>
  <si>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</si>
  <si>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</si>
  <si>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</si>
  <si>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</si>
  <si>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</si>
  <si>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</si>
  <si>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</si>
  <si>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</si>
  <si>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</si>
  <si>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</si>
  <si>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</si>
  <si>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</si>
  <si>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</si>
  <si>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</si>
  <si>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</si>
  <si>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</si>
  <si>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</si>
  <si>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</si>
  <si>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</si>
  <si>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</si>
  <si>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</si>
  <si>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</si>
  <si>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</si>
  <si>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</si>
  <si>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</si>
  <si>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</si>
  <si>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</si>
  <si>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</si>
  <si>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</si>
  <si>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</si>
  <si>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</si>
  <si>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</si>
  <si>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</si>
  <si>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</si>
  <si>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</si>
  <si>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</si>
  <si>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</si>
  <si>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</si>
  <si>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</si>
  <si>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</si>
  <si>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</si>
  <si>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</si>
  <si>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</si>
  <si>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</si>
  <si>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</si>
  <si>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</si>
  <si>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</si>
  <si>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</si>
  <si>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</si>
  <si>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</si>
  <si>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</si>
  <si>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</si>
  <si>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</si>
  <si>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</si>
  <si>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</si>
  <si>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</si>
  <si>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</si>
  <si>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</si>
  <si>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</si>
  <si>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</si>
  <si>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</si>
  <si>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</si>
  <si>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</si>
  <si>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</si>
  <si>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</si>
  <si>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</si>
  <si>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</si>
  <si>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</si>
  <si>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</si>
  <si>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</si>
  <si>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</si>
  <si>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</si>
  <si>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</si>
  <si>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</si>
  <si>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</si>
  <si>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</si>
  <si>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</si>
  <si>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</si>
  <si>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</si>
  <si>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</si>
  <si>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</si>
  <si>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</si>
  <si>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</si>
  <si>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</si>
  <si>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</si>
  <si>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</si>
  <si>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</si>
  <si>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</si>
  <si>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</si>
  <si>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</si>
  <si>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</si>
  <si>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</si>
  <si>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</si>
  <si>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</si>
  <si>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</si>
  <si>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</si>
  <si>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</si>
  <si>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</si>
  <si>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</si>
  <si>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</si>
  <si>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</si>
  <si>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</si>
  <si>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</si>
  <si>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</si>
  <si>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</si>
  <si>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</si>
  <si>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</si>
  <si>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</si>
  <si>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</si>
  <si>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</si>
  <si>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</si>
  <si>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</si>
  <si>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</si>
  <si>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</si>
  <si>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</si>
  <si>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</si>
  <si>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</si>
  <si>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</si>
  <si>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</si>
  <si>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</si>
  <si>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</si>
  <si>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</si>
  <si>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</si>
  <si>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</si>
  <si>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</si>
  <si>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</si>
  <si>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</si>
  <si>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</si>
  <si>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</si>
  <si>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</si>
  <si>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</si>
  <si>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</si>
  <si>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</si>
  <si>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</si>
  <si>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</si>
  <si>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</si>
  <si>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</si>
  <si>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</si>
  <si>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</si>
  <si>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</si>
  <si>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</si>
  <si>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</si>
  <si>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</si>
  <si>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</si>
  <si>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</si>
  <si>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</si>
  <si>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</si>
  <si>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</si>
  <si>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</si>
  <si>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</si>
  <si>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</si>
  <si>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</si>
  <si>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</si>
  <si>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</si>
  <si>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</si>
  <si>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</si>
  <si>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</si>
  <si>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</si>
  <si>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</si>
  <si>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</si>
  <si>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</si>
  <si>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</si>
  <si>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</si>
  <si>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</si>
  <si>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</si>
  <si>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</si>
  <si>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</si>
  <si>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</si>
  <si>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</si>
  <si>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</si>
  <si>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</si>
  <si>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</si>
  <si>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</si>
  <si>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</si>
  <si>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</si>
  <si>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</si>
  <si>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</si>
  <si>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</si>
  <si>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</si>
  <si>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</si>
  <si>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</si>
  <si>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</si>
  <si>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</si>
  <si>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</si>
  <si>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</si>
  <si>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</si>
  <si>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</si>
  <si>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</si>
  <si>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</si>
  <si>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</si>
  <si>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</si>
  <si>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</si>
  <si>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</si>
  <si>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</si>
  <si>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</si>
  <si>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</si>
  <si>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</si>
  <si>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</si>
  <si>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</si>
  <si>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</si>
  <si>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</si>
  <si>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</si>
  <si>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</si>
  <si>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</si>
  <si>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</si>
  <si>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</si>
  <si>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</si>
  <si>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</si>
  <si>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</si>
  <si>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</si>
  <si>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</si>
  <si>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</si>
  <si>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</si>
  <si>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</si>
  <si>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</si>
  <si>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</si>
  <si>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</si>
  <si>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</si>
  <si>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</si>
  <si>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</si>
  <si>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</si>
  <si>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</si>
  <si>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</si>
  <si>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</si>
  <si>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</si>
  <si>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</si>
  <si>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</si>
  <si>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</si>
  <si>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</si>
  <si>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</si>
  <si>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</si>
  <si>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</si>
  <si>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</si>
  <si>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</si>
  <si>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</si>
  <si>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</si>
  <si>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</si>
  <si>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</si>
  <si>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</si>
  <si>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</si>
  <si>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</si>
  <si>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</si>
  <si>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</si>
  <si>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</si>
  <si>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</si>
  <si>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</si>
  <si>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</si>
  <si>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</si>
  <si>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</si>
  <si>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</si>
  <si>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</si>
  <si>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</si>
  <si>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</si>
  <si>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</si>
  <si>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</si>
  <si>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</si>
  <si>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</si>
  <si>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</si>
  <si>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</si>
  <si>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</si>
  <si>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</si>
  <si>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</si>
  <si>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</si>
  <si>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</si>
  <si>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</si>
  <si>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</si>
  <si>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</si>
  <si>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</si>
  <si>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</si>
  <si>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</si>
  <si>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</si>
  <si>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</si>
  <si>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</si>
  <si>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</si>
  <si>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</si>
  <si>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</si>
  <si>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</si>
  <si>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</si>
  <si>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</si>
  <si>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</si>
  <si>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</si>
  <si>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</si>
  <si>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</si>
  <si>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</si>
  <si>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</si>
  <si>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</si>
  <si>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</si>
  <si>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</si>
  <si>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</si>
  <si>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</si>
  <si>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</si>
  <si>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</si>
  <si>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</si>
  <si>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</si>
  <si>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</si>
  <si>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</si>
  <si>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</si>
  <si>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</si>
  <si>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</si>
  <si>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</si>
  <si>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</si>
  <si>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</si>
  <si>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</si>
  <si>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</si>
  <si>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</si>
  <si>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</si>
  <si>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</si>
  <si>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</si>
  <si>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</si>
  <si>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</si>
  <si>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</si>
  <si>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</si>
  <si>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</si>
  <si>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</si>
  <si>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</si>
  <si>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</si>
  <si>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</si>
  <si>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</si>
  <si>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</si>
  <si>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</si>
  <si>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</si>
  <si>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</si>
  <si>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</si>
  <si>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</si>
  <si>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</si>
  <si>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</si>
  <si>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</si>
  <si>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</si>
  <si>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</si>
  <si>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</si>
  <si>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</si>
  <si>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</si>
  <si>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</si>
  <si>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</si>
  <si>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</si>
  <si>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</si>
  <si>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</si>
  <si>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</si>
  <si>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</si>
  <si>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</si>
  <si>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</si>
  <si>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</si>
  <si>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</si>
  <si>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</si>
  <si>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</si>
  <si>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</si>
  <si>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</si>
  <si>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</si>
  <si>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</si>
  <si>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</si>
  <si>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</si>
  <si>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</si>
  <si>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</si>
  <si>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</si>
  <si>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</si>
  <si>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</si>
  <si>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</si>
  <si>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</si>
  <si>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</si>
  <si>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</si>
  <si>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</si>
  <si>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</si>
  <si>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</si>
  <si>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</si>
  <si>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</si>
  <si>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</si>
  <si>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</si>
  <si>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</si>
  <si>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</si>
  <si>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</si>
  <si>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</si>
  <si>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</si>
  <si>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</si>
  <si>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</si>
  <si>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</si>
  <si>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</si>
  <si>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</si>
  <si>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</si>
  <si>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</si>
  <si>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</si>
  <si>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</si>
  <si>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</si>
  <si>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</si>
  <si>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</si>
  <si>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</si>
  <si>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</si>
  <si>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</si>
  <si>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</si>
  <si>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</si>
  <si>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</si>
  <si>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</si>
  <si>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</si>
  <si>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</si>
  <si>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</si>
  <si>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</si>
  <si>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</si>
  <si>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</si>
  <si>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</si>
  <si>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</si>
  <si>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</si>
  <si>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</si>
  <si>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</si>
  <si>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</si>
  <si>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</si>
  <si>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</si>
  <si>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</si>
  <si>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</si>
  <si>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</si>
  <si>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</si>
  <si>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</si>
  <si>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</si>
  <si>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</si>
  <si>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</si>
  <si>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</si>
  <si>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</si>
  <si>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</si>
  <si>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</si>
  <si>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</si>
  <si>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</si>
  <si>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</si>
  <si>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</si>
  <si>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</si>
  <si>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</si>
  <si>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</si>
  <si>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</si>
  <si>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</si>
  <si>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</si>
  <si>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</si>
  <si>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</si>
  <si>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</si>
  <si>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</si>
  <si>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</si>
  <si>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</si>
  <si>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</si>
  <si>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</si>
  <si>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</si>
  <si>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</si>
  <si>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</si>
  <si>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</si>
  <si>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</si>
  <si>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</si>
  <si>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</si>
  <si>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</si>
  <si>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</si>
  <si>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</si>
  <si>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</si>
  <si>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</si>
  <si>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</si>
  <si>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</si>
  <si>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</si>
  <si>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</si>
  <si>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</si>
  <si>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</si>
  <si>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</si>
  <si>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</si>
  <si>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</si>
  <si>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</si>
  <si>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</si>
  <si>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</si>
  <si>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</si>
  <si>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</si>
  <si>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</si>
  <si>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</si>
  <si>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</si>
  <si>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</si>
  <si>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</si>
  <si>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</si>
  <si>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</si>
  <si>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</si>
  <si>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</si>
  <si>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</si>
  <si>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</si>
  <si>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</si>
  <si>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</si>
  <si>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</si>
  <si>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</si>
  <si>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</si>
  <si>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</si>
  <si>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</si>
  <si>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</si>
  <si>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</si>
  <si>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</si>
  <si>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</si>
  <si>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</si>
  <si>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</si>
  <si>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</si>
  <si>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</si>
  <si>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</si>
  <si>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</si>
  <si>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</si>
  <si>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</si>
  <si>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</si>
  <si>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</si>
  <si>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</si>
  <si>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</si>
  <si>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</si>
  <si>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</si>
  <si>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</si>
  <si>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</si>
  <si>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</si>
  <si>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</si>
  <si>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</si>
  <si>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</si>
  <si>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</si>
  <si>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</si>
  <si>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</si>
  <si>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</si>
  <si>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</si>
  <si>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</si>
  <si>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</si>
  <si>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</si>
  <si>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</si>
  <si>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</si>
  <si>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</si>
  <si>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</si>
  <si>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</si>
  <si>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</si>
  <si>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</si>
  <si>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</si>
  <si>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</si>
  <si>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</si>
  <si>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</si>
  <si>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</si>
  <si>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</si>
  <si>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</si>
  <si>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</si>
  <si>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</si>
  <si>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</si>
  <si>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</si>
  <si>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</si>
  <si>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</si>
  <si>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</si>
  <si>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</si>
  <si>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</si>
  <si>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</si>
  <si>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</si>
  <si>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</si>
  <si>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</si>
  <si>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</si>
  <si>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</si>
  <si>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</si>
  <si>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</si>
  <si>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</si>
  <si>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</si>
  <si>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</si>
  <si>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</si>
  <si>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</si>
  <si>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</si>
  <si>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</si>
  <si>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</si>
  <si>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</si>
  <si>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</si>
  <si>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</si>
  <si>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</si>
  <si>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</si>
  <si>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</si>
  <si>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</si>
  <si>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</si>
  <si>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</si>
  <si>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</si>
  <si>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</si>
  <si>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</si>
  <si>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</si>
  <si>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</si>
  <si>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</si>
  <si>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</si>
  <si>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</si>
  <si>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</si>
  <si>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</si>
  <si>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</si>
  <si>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</si>
  <si>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</si>
  <si>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</si>
  <si>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</si>
  <si>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</si>
  <si>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</si>
  <si>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</si>
  <si>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</si>
  <si>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</si>
  <si>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</si>
  <si>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</si>
  <si>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</si>
  <si>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</si>
  <si>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</si>
  <si>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</si>
  <si>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</si>
  <si>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</si>
  <si>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</si>
  <si>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</si>
  <si>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</si>
  <si>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</si>
  <si>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</si>
  <si>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</si>
  <si>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</si>
  <si>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</si>
  <si>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</si>
  <si>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</si>
  <si>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</si>
  <si>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</si>
  <si>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</si>
  <si>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</si>
  <si>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</si>
  <si>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</si>
  <si>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</si>
  <si>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</si>
  <si>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</si>
  <si>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</si>
  <si>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</si>
  <si>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</si>
  <si>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</si>
  <si>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</si>
  <si>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</si>
  <si>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</si>
  <si>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</si>
  <si>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</si>
  <si>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</si>
  <si>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</si>
  <si>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</si>
  <si>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</si>
  <si>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</si>
  <si>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</si>
  <si>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</si>
  <si>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</si>
  <si>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</si>
  <si>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</si>
  <si>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</si>
  <si>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</si>
  <si>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</si>
  <si>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</si>
  <si>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</si>
  <si>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</si>
  <si>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</si>
  <si>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</si>
  <si>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</si>
  <si>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</si>
  <si>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</si>
  <si>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</si>
  <si>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</si>
  <si>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</si>
  <si>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</si>
  <si>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</si>
  <si>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</si>
  <si>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</si>
  <si>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</si>
  <si>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</si>
  <si>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</si>
  <si>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</si>
  <si>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</si>
  <si>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</si>
  <si>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</si>
  <si>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</si>
  <si>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</si>
  <si>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</si>
  <si>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</si>
  <si>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</si>
  <si>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</si>
  <si>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</si>
  <si>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</si>
  <si>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</si>
  <si>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</si>
  <si>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</si>
  <si>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</si>
  <si>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</si>
  <si>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</si>
  <si>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</si>
  <si>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</si>
  <si>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</si>
  <si>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</si>
  <si>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</si>
  <si>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</si>
  <si>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</si>
  <si>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</si>
  <si>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</si>
  <si>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</si>
  <si>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</si>
  <si>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</si>
  <si>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</si>
  <si>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</si>
  <si>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</si>
  <si>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</si>
  <si>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</si>
  <si>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</si>
  <si>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</si>
  <si>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</si>
  <si>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</si>
  <si>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</si>
  <si>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</si>
  <si>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</si>
  <si>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</si>
  <si>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</si>
  <si>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</si>
  <si>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</si>
  <si>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</si>
  <si>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</si>
  <si>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</si>
  <si>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</si>
  <si>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</si>
  <si>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</si>
  <si>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</si>
  <si>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</si>
  <si>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</si>
  <si>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</si>
  <si>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</si>
  <si>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</si>
  <si>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</si>
  <si>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</si>
  <si>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</si>
  <si>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</si>
  <si>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</si>
  <si>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</si>
  <si>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</si>
  <si>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</si>
  <si>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</si>
  <si>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</si>
  <si>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</si>
  <si>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</si>
  <si>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</si>
  <si>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</si>
  <si>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</si>
  <si>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</si>
  <si>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</si>
  <si>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</si>
  <si>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</si>
  <si>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</si>
  <si>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</si>
  <si>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</si>
  <si>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</si>
  <si>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</si>
  <si>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</si>
  <si>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</si>
  <si>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</si>
  <si>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</si>
  <si>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</si>
  <si>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</si>
  <si>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</si>
  <si>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</si>
  <si>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</si>
  <si>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</si>
  <si>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</si>
  <si>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</si>
  <si>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</si>
  <si>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</si>
  <si>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</si>
  <si>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</si>
  <si>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</si>
  <si>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</si>
  <si>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</si>
  <si>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</si>
  <si>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</si>
  <si>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</si>
  <si>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</si>
  <si>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</si>
  <si>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</si>
  <si>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</si>
  <si>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</si>
  <si>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</si>
  <si>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</si>
  <si>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</si>
  <si>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</si>
  <si>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</si>
  <si>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</si>
  <si>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</si>
  <si>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</si>
  <si>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</si>
  <si>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</si>
  <si>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</si>
  <si>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</si>
  <si>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</si>
  <si>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</si>
  <si>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</si>
  <si>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</si>
  <si>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</si>
  <si>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</si>
  <si>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</si>
  <si>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</si>
  <si>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</si>
  <si>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</si>
  <si>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</si>
  <si>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</si>
  <si>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</si>
  <si>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</si>
  <si>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</si>
  <si>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</si>
  <si>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</si>
  <si>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</si>
  <si>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</si>
  <si>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</si>
  <si>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</si>
  <si>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</si>
  <si>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</si>
  <si>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</si>
  <si>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</si>
  <si>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</si>
  <si>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</si>
  <si>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</si>
  <si>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</si>
  <si>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</si>
  <si>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</si>
  <si>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</si>
  <si>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</si>
  <si>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</si>
  <si>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</si>
  <si>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</si>
  <si>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</si>
  <si>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</si>
  <si>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</si>
  <si>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</si>
  <si>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</si>
  <si>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</si>
  <si>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</si>
  <si>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</si>
  <si>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</si>
  <si>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</si>
  <si>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</si>
  <si>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</si>
  <si>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</si>
  <si>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</si>
  <si>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</si>
  <si>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</si>
  <si>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</si>
  <si>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</si>
  <si>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</si>
  <si>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</si>
  <si>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</si>
  <si>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</si>
  <si>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</si>
  <si>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</si>
  <si>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</si>
  <si>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</si>
  <si>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</si>
  <si>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</si>
  <si>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</si>
  <si>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</si>
  <si>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</si>
  <si>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</si>
  <si>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</si>
  <si>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</si>
  <si>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</si>
  <si>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</si>
  <si>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</si>
  <si>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</si>
  <si>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</si>
  <si>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</si>
  <si>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</si>
  <si>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</si>
  <si>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</si>
  <si>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</si>
  <si>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</si>
  <si>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</si>
  <si>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</si>
  <si>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</si>
  <si>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</si>
  <si>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</si>
  <si>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</si>
  <si>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</si>
  <si>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</si>
  <si>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</si>
  <si>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</si>
  <si>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</si>
  <si>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</si>
  <si>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</si>
  <si>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</si>
  <si>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</si>
  <si>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</si>
  <si>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</si>
  <si>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</si>
  <si>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</si>
  <si>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</si>
  <si>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</si>
  <si>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</si>
  <si>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</si>
  <si>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</si>
  <si>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</si>
  <si>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</si>
  <si>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</si>
  <si>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</si>
  <si>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</si>
  <si>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</si>
  <si>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</si>
  <si>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</si>
  <si>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</si>
  <si>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</si>
  <si>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</si>
  <si>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</si>
  <si>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</si>
  <si>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</si>
  <si>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</si>
  <si>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</si>
  <si>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</si>
  <si>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</si>
  <si>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</si>
  <si>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</si>
  <si>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</si>
  <si>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</si>
  <si>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</si>
  <si>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</si>
  <si>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</si>
  <si>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</si>
  <si>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</si>
  <si>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</si>
  <si>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</si>
  <si>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</si>
  <si>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</si>
  <si>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</si>
  <si>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</si>
  <si>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</si>
  <si>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</si>
  <si>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</si>
  <si>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</si>
  <si>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</si>
  <si>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</si>
  <si>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</si>
  <si>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</si>
  <si>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</si>
  <si>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</si>
  <si>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</si>
  <si>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</si>
  <si>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</si>
  <si>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</si>
  <si>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</si>
  <si>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</si>
  <si>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</si>
  <si>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</si>
  <si>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</si>
  <si>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</si>
  <si>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</si>
  <si>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</si>
  <si>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</si>
  <si>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</si>
  <si>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</si>
  <si>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</si>
  <si>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</si>
  <si>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</si>
  <si>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</si>
  <si>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</si>
  <si>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</si>
  <si>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</si>
  <si>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</si>
  <si>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</si>
  <si>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</si>
  <si>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</si>
  <si>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</si>
  <si>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</si>
  <si>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</si>
  <si>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</si>
  <si>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</si>
  <si>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</si>
  <si>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</si>
  <si>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</si>
  <si>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</si>
  <si>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</si>
  <si>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</si>
  <si>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</si>
  <si>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</si>
  <si>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</si>
  <si>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</si>
  <si>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</si>
  <si>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</si>
  <si>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</si>
  <si>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</si>
  <si>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</si>
  <si>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</si>
  <si>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</si>
  <si>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</si>
  <si>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</si>
  <si>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</si>
  <si>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</si>
  <si>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</si>
  <si>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</si>
  <si>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</si>
  <si>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</si>
  <si>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</si>
  <si>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</si>
  <si>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</si>
  <si>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</si>
  <si>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</si>
  <si>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</si>
  <si>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</si>
  <si>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</si>
  <si>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</si>
  <si>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</si>
  <si>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</si>
  <si>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</si>
  <si>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</si>
  <si>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</si>
  <si>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</si>
  <si>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</si>
  <si>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</si>
  <si>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</si>
  <si>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</si>
  <si>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</si>
  <si>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</si>
  <si>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</si>
  <si>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</si>
  <si>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</si>
  <si>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</si>
  <si>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</si>
  <si>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</si>
  <si>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</si>
  <si>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</si>
  <si>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</si>
  <si>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</si>
  <si>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</si>
  <si>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</si>
  <si>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</si>
  <si>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</si>
  <si>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</si>
  <si>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</si>
  <si>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</si>
  <si>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</si>
  <si>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</si>
  <si>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</si>
  <si>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</si>
  <si>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</si>
  <si>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</si>
  <si>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</si>
  <si>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</si>
  <si>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</si>
  <si>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</si>
  <si>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</si>
  <si>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</si>
  <si>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</si>
  <si>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</si>
  <si>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</si>
  <si>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</si>
  <si>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</si>
  <si>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</si>
  <si>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</si>
  <si>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</si>
  <si>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</si>
  <si>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</si>
  <si>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</si>
  <si>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</si>
  <si>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</si>
  <si>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</si>
  <si>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</si>
  <si>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</si>
  <si>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</si>
  <si>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</si>
  <si>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</si>
  <si>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</si>
  <si>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</si>
  <si>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</si>
  <si>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</si>
  <si>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</si>
  <si>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</si>
  <si>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</si>
  <si>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</si>
  <si>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</si>
  <si>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</si>
  <si>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</si>
  <si>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</si>
  <si>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</si>
  <si>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</si>
  <si>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</si>
  <si>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</si>
  <si>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</si>
  <si>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</si>
  <si>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</si>
  <si>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</si>
  <si>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</si>
  <si>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</si>
  <si>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</si>
  <si>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</si>
  <si>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</si>
  <si>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</si>
  <si>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</si>
  <si>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</si>
  <si>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</si>
  <si>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</si>
  <si>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</si>
  <si>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</si>
  <si>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</si>
  <si>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</si>
  <si>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</si>
  <si>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</si>
  <si>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</si>
  <si>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</si>
  <si>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</si>
  <si>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</si>
  <si>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</si>
  <si>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</si>
  <si>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</si>
  <si>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</si>
  <si>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</si>
  <si>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</si>
  <si>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</si>
  <si>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</si>
  <si>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</si>
  <si>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</si>
  <si>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</si>
  <si>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</si>
  <si>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</si>
  <si>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</si>
  <si>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</si>
  <si>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</si>
  <si>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</si>
  <si>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</si>
  <si>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</si>
  <si>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</si>
  <si>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</si>
  <si>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</si>
  <si>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</si>
  <si>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</si>
  <si>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</si>
  <si>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</si>
  <si>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</si>
  <si>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</si>
  <si>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</si>
  <si>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</si>
  <si>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</si>
  <si>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</si>
  <si>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</si>
  <si>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</si>
  <si>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</si>
  <si>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</si>
  <si>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</si>
  <si>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</si>
  <si>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</si>
  <si>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</si>
  <si>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</si>
  <si>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</si>
  <si>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</si>
  <si>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</si>
  <si>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</si>
  <si>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</si>
  <si>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</si>
  <si>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</si>
  <si>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</si>
  <si>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</si>
  <si>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</si>
  <si>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</si>
  <si>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</si>
  <si>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</si>
  <si>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</si>
  <si>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</si>
  <si>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</si>
  <si>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</si>
  <si>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</si>
  <si>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</si>
  <si>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</si>
  <si>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</si>
  <si>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</si>
  <si>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</si>
  <si>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</si>
  <si>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</si>
  <si>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</si>
  <si>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</si>
  <si>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</si>
  <si>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</si>
  <si>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</si>
  <si>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</si>
  <si>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</si>
  <si>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</si>
  <si>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</si>
  <si>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</si>
  <si>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</si>
  <si>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</si>
  <si>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</si>
  <si>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</si>
  <si>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</si>
  <si>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</si>
  <si>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</si>
  <si>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</si>
  <si>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</si>
  <si>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</si>
  <si>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</si>
  <si>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</si>
  <si>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</si>
  <si>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</si>
  <si>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</si>
  <si>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</si>
  <si>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</si>
  <si>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</si>
  <si>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</si>
  <si>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</si>
  <si>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</si>
  <si>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</si>
  <si>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</si>
  <si>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</si>
  <si>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</si>
  <si>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</si>
  <si>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</si>
  <si>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</si>
  <si>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</si>
  <si>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</si>
  <si>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</si>
  <si>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</si>
  <si>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</si>
  <si>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</si>
  <si>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</si>
  <si>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</si>
  <si>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</si>
  <si>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</si>
  <si>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</si>
  <si>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</si>
  <si>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</si>
  <si>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</si>
  <si>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</si>
  <si>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</si>
  <si>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</si>
  <si>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</si>
  <si>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</si>
  <si>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</si>
  <si>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</si>
  <si>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</si>
  <si>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</si>
  <si>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</si>
  <si>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</si>
  <si>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</si>
  <si>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</si>
  <si>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</si>
  <si>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</si>
  <si>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</si>
  <si>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</si>
  <si>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</si>
  <si>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</si>
  <si>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</si>
  <si>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</si>
  <si>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</si>
  <si>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</si>
  <si>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</si>
  <si>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</si>
  <si>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</si>
  <si>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</si>
  <si>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</si>
  <si>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</si>
  <si>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</si>
  <si>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</si>
  <si>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</si>
  <si>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</si>
  <si>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</si>
  <si>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</si>
  <si>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</si>
  <si>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</si>
  <si>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</si>
  <si>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</si>
  <si>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</si>
  <si>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</si>
  <si>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</si>
  <si>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</si>
  <si>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</si>
  <si>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</si>
  <si>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</si>
  <si>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</si>
  <si>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</si>
  <si>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</si>
  <si>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</si>
  <si>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</si>
  <si>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</si>
  <si>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</si>
  <si>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</si>
  <si>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</si>
  <si>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</si>
  <si>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</si>
  <si>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</si>
  <si>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</si>
  <si>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</si>
  <si>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</si>
  <si>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</si>
  <si>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</si>
  <si>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</si>
  <si>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</si>
  <si>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</si>
  <si>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</si>
  <si>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</si>
  <si>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</si>
  <si>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</si>
  <si>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</si>
  <si>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</si>
  <si>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</si>
  <si>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</si>
  <si>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</si>
  <si>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</si>
  <si>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</si>
  <si>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</si>
  <si>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</si>
  <si>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</si>
  <si>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</si>
  <si>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</si>
  <si>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</si>
  <si>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</si>
  <si>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</si>
  <si>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</si>
  <si>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</si>
  <si>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</si>
  <si>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</si>
  <si>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</si>
  <si>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</si>
  <si>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</si>
  <si>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</si>
  <si>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</si>
  <si>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</si>
  <si>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</si>
  <si>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</si>
  <si>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</si>
  <si>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</si>
  <si>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</si>
  <si>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</si>
  <si>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</si>
  <si>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</si>
  <si>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</si>
  <si>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</si>
  <si>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</si>
  <si>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</si>
  <si>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</si>
  <si>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</si>
  <si>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</si>
  <si>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</si>
  <si>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</si>
  <si>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</si>
  <si>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</si>
  <si>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</si>
  <si>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</si>
  <si>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</si>
  <si>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</si>
  <si>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</si>
  <si>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</si>
  <si>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</si>
  <si>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</si>
  <si>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</si>
  <si>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</si>
  <si>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</si>
  <si>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</si>
  <si>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</si>
  <si>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</si>
  <si>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</si>
  <si>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</si>
  <si>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</si>
  <si>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</si>
  <si>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</si>
  <si>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</si>
  <si>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</si>
  <si>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</si>
  <si>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</si>
  <si>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</si>
  <si>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</si>
  <si>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</si>
  <si>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</si>
  <si>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</si>
  <si>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</si>
  <si>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</si>
  <si>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</si>
  <si>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</si>
  <si>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</si>
  <si>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</si>
  <si>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</si>
  <si>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</si>
  <si>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</si>
  <si>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</si>
  <si>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</si>
  <si>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</si>
  <si>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</si>
  <si>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</si>
  <si>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</si>
  <si>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</si>
  <si>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</si>
  <si>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</si>
  <si>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</si>
  <si>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</si>
  <si>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</si>
  <si>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</si>
  <si>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</si>
  <si>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</si>
  <si>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</si>
  <si>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</si>
  <si>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</si>
  <si>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</si>
  <si>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</si>
  <si>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</si>
  <si>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</si>
  <si>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</si>
  <si>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</si>
  <si>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</si>
  <si>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</si>
  <si>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</si>
  <si>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</si>
  <si>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</si>
  <si>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</si>
  <si>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</si>
  <si>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</si>
  <si>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</si>
  <si>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</si>
  <si>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</si>
  <si>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</si>
  <si>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</si>
  <si>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</si>
  <si>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</si>
  <si>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</si>
  <si>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</si>
  <si>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</si>
  <si>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</si>
  <si>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</si>
  <si>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</si>
  <si>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</si>
  <si>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</si>
  <si>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</si>
  <si>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</si>
  <si>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</si>
  <si>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</si>
  <si>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</si>
  <si>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</si>
  <si>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</si>
  <si>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</si>
  <si>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</si>
  <si>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</si>
  <si>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</si>
  <si>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</si>
  <si>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</si>
  <si>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</si>
  <si>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</si>
  <si>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</si>
  <si>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</si>
  <si>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</si>
  <si>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</si>
  <si>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</si>
  <si>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</si>
  <si>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</si>
  <si>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</si>
  <si>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</si>
  <si>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</si>
  <si>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</si>
  <si>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</si>
  <si>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</si>
  <si>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</si>
  <si>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</si>
  <si>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</si>
  <si>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</si>
  <si>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</si>
  <si>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</si>
  <si>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</si>
  <si>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</si>
  <si>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</si>
  <si>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</si>
  <si>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</si>
  <si>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</si>
  <si>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</si>
  <si>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</si>
  <si>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</si>
  <si>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</si>
  <si>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</si>
  <si>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</si>
  <si>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</si>
  <si>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</si>
  <si>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</si>
  <si>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</si>
  <si>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</si>
  <si>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</si>
  <si>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</si>
  <si>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</si>
  <si>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</si>
  <si>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</si>
  <si>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</si>
  <si>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</si>
  <si>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</si>
  <si>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</si>
  <si>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</si>
  <si>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</si>
  <si>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</si>
  <si>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</si>
  <si>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</si>
  <si>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</si>
  <si>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</si>
  <si>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</si>
  <si>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</si>
  <si>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</si>
  <si>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</si>
  <si>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</si>
  <si>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</si>
  <si>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</si>
  <si>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</si>
  <si>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</si>
  <si>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</si>
  <si>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</si>
  <si>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</si>
  <si>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</si>
  <si>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</si>
  <si>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</si>
  <si>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</si>
  <si>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</si>
  <si>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</si>
  <si>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</si>
  <si>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</si>
  <si>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</si>
  <si>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</si>
  <si>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</si>
  <si>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</si>
  <si>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</si>
  <si>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</si>
  <si>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</si>
  <si>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</si>
  <si>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</si>
  <si>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</si>
  <si>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</si>
  <si>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</si>
  <si>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</si>
  <si>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</si>
  <si>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</si>
  <si>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</si>
  <si>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</si>
  <si>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</si>
  <si>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</si>
  <si>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</si>
  <si>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</si>
  <si>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</si>
  <si>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</si>
  <si>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</si>
  <si>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</si>
  <si>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</si>
  <si>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</si>
  <si>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</si>
  <si>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</si>
  <si>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</si>
  <si>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</si>
  <si>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</si>
  <si>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</si>
  <si>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</si>
  <si>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</si>
  <si>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</si>
  <si>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</si>
  <si>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</si>
  <si>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</si>
  <si>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</si>
  <si>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</si>
  <si>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</si>
  <si>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</si>
  <si>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</si>
  <si>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</si>
  <si>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</si>
  <si>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</si>
  <si>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</si>
  <si>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</si>
  <si>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</si>
  <si>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</si>
  <si>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</si>
  <si>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</si>
  <si>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</si>
  <si>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</si>
  <si>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</si>
  <si>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</si>
  <si>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</si>
  <si>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</si>
  <si>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</si>
  <si>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</si>
  <si>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</si>
  <si>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</si>
  <si>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</si>
  <si>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</si>
  <si>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</si>
  <si>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</si>
  <si>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</si>
  <si>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</si>
  <si>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</si>
  <si>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</si>
  <si>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</si>
  <si>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</si>
  <si>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</si>
  <si>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</si>
  <si>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</si>
  <si>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</si>
  <si>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</si>
  <si>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</si>
  <si>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</si>
  <si>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</si>
  <si>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</si>
  <si>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</si>
  <si>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</si>
  <si>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</si>
  <si>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</si>
  <si>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</si>
  <si>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</si>
  <si>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</si>
  <si>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</si>
  <si>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</si>
  <si>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</si>
  <si>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</si>
  <si>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</si>
  <si>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</si>
  <si>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</si>
  <si>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</si>
  <si>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</si>
  <si>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</si>
  <si>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</si>
  <si>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</si>
  <si>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</si>
  <si>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</si>
  <si>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</si>
  <si>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</si>
  <si>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</si>
  <si>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</si>
  <si>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</si>
  <si>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</si>
  <si>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</si>
  <si>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</si>
  <si>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</si>
  <si>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</si>
  <si>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</si>
  <si>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</si>
  <si>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</si>
  <si>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</si>
  <si>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</si>
  <si>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</si>
  <si>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</si>
  <si>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</si>
  <si>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</si>
  <si>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</si>
  <si>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</si>
  <si>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</si>
  <si>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</si>
  <si>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</si>
  <si>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</si>
  <si>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</si>
  <si>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</si>
  <si>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</si>
  <si>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</si>
  <si>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</si>
  <si>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</si>
  <si>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</si>
  <si>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</si>
  <si>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</si>
  <si>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</si>
  <si>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</si>
  <si>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</si>
  <si>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</si>
  <si>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</si>
  <si>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</si>
  <si>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</si>
  <si>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</si>
  <si>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</si>
  <si>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</si>
  <si>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</si>
  <si>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</si>
  <si>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</si>
  <si>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</si>
  <si>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</si>
  <si>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</si>
  <si>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</si>
  <si>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</si>
  <si>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</si>
  <si>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</si>
  <si>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</si>
  <si>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</si>
  <si>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</si>
  <si>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</si>
  <si>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</si>
  <si>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</si>
  <si>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</si>
  <si>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</si>
  <si>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</si>
  <si>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</si>
  <si>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</si>
  <si>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</si>
  <si>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</si>
  <si>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</si>
  <si>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</si>
  <si>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</si>
  <si>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</si>
  <si>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</si>
  <si>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</si>
  <si>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</si>
  <si>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</si>
  <si>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</si>
  <si>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</si>
  <si>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</si>
  <si>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</si>
  <si>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</si>
  <si>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</si>
  <si>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</si>
  <si>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</si>
  <si>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</si>
  <si>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</si>
  <si>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</si>
  <si>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</si>
  <si>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</si>
  <si>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</si>
  <si>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</si>
  <si>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</si>
  <si>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</si>
  <si>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</si>
  <si>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</si>
  <si>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</si>
  <si>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</si>
  <si>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</si>
  <si>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</si>
  <si>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</si>
  <si>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</si>
  <si>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</si>
  <si>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</si>
  <si>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</si>
  <si>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</si>
  <si>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</si>
  <si>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</si>
  <si>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</si>
  <si>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</si>
  <si>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</si>
  <si>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</si>
  <si>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</si>
  <si>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</si>
  <si>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</si>
  <si>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</si>
  <si>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</si>
  <si>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</si>
  <si>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</si>
  <si>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</si>
  <si>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</si>
  <si>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</si>
  <si>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</si>
  <si>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</si>
  <si>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</si>
  <si>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</si>
  <si>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</si>
  <si>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</si>
  <si>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</si>
  <si>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</si>
  <si>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</si>
  <si>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</si>
  <si>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</si>
  <si>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</si>
  <si>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</si>
  <si>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</si>
  <si>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</si>
  <si>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</si>
  <si>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</si>
  <si>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</si>
  <si>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</si>
  <si>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</si>
  <si>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</si>
  <si>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</si>
  <si>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</si>
  <si>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</si>
  <si>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</si>
  <si>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</si>
  <si>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</si>
  <si>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</si>
  <si>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</si>
  <si>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</si>
  <si>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</si>
  <si>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</si>
  <si>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</si>
  <si>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</si>
  <si>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</si>
  <si>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</si>
  <si>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</si>
  <si>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</si>
  <si>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</si>
  <si>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</si>
  <si>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</si>
  <si>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</si>
  <si>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</si>
  <si>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</si>
  <si>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</si>
  <si>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</si>
  <si>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</si>
  <si>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</si>
  <si>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</si>
  <si>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</si>
  <si>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</si>
  <si>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</si>
  <si>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</si>
  <si>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</si>
  <si>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</si>
  <si>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</si>
  <si>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</si>
  <si>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</si>
  <si>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</si>
  <si>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</si>
  <si>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</si>
  <si>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</si>
  <si>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</si>
  <si>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</si>
  <si>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</si>
  <si>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</si>
  <si>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</si>
  <si>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</si>
  <si>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</si>
  <si>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</si>
  <si>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</si>
  <si>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</si>
  <si>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</si>
  <si>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</si>
  <si>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</si>
  <si>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</si>
  <si>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</si>
  <si>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</si>
  <si>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</si>
  <si>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</si>
  <si>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</si>
  <si>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</si>
  <si>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</si>
  <si>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</si>
  <si>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</si>
  <si>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</si>
  <si>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</si>
  <si>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</si>
  <si>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</si>
  <si>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</si>
  <si>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</si>
  <si>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</si>
  <si>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</si>
  <si>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</si>
  <si>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</si>
  <si>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</si>
  <si>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</si>
  <si>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</si>
  <si>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</si>
  <si>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</si>
  <si>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</si>
  <si>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</si>
  <si>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</si>
  <si>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</si>
  <si>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</si>
  <si>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</si>
  <si>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</si>
  <si>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</si>
  <si>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</si>
  <si>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</si>
  <si>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</si>
  <si>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</si>
  <si>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</si>
  <si>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</si>
  <si>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</si>
  <si>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</si>
  <si>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</si>
  <si>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</si>
  <si>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</si>
  <si>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</si>
  <si>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</si>
  <si>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</si>
  <si>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</si>
  <si>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</si>
  <si>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</si>
  <si>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</si>
  <si>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</si>
  <si>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</si>
  <si>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</si>
  <si>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</si>
  <si>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</si>
  <si>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</si>
  <si>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</si>
  <si>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</si>
  <si>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</si>
  <si>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</si>
  <si>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</si>
  <si>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</si>
  <si>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</si>
  <si>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</si>
  <si>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</si>
  <si>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</si>
  <si>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</si>
  <si>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</si>
  <si>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</si>
  <si>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</si>
  <si>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</si>
  <si>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</si>
  <si>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</si>
  <si>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</si>
  <si>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</si>
  <si>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</si>
  <si>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</si>
  <si>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</si>
  <si>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</si>
  <si>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</si>
  <si>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</si>
  <si>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</si>
  <si>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</si>
  <si>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</si>
  <si>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</si>
  <si>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</si>
  <si>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</si>
  <si>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</si>
  <si>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</si>
  <si>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</si>
  <si>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</si>
  <si>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</si>
  <si>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</si>
  <si>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</si>
  <si>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</si>
  <si>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</si>
  <si>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</si>
  <si>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</si>
  <si>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</si>
  <si>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</si>
  <si>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</si>
  <si>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</si>
  <si>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</si>
  <si>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</si>
  <si>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</si>
  <si>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</si>
  <si>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</si>
  <si>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</si>
  <si>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</si>
  <si>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</si>
  <si>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</si>
  <si>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</si>
  <si>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</si>
  <si>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</si>
  <si>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</si>
  <si>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</si>
  <si>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</si>
  <si>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</si>
  <si>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</si>
  <si>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</si>
  <si>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</si>
  <si>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</si>
  <si>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</si>
  <si>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</si>
  <si>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</si>
  <si>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</si>
  <si>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</si>
  <si>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</si>
  <si>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</si>
  <si>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</si>
  <si>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</si>
  <si>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</si>
  <si>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</si>
  <si>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</si>
  <si>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</si>
  <si>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</si>
  <si>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</si>
  <si>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</si>
  <si>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</si>
  <si>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</si>
  <si>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</si>
  <si>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</si>
  <si>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</si>
  <si>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</si>
  <si>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</si>
  <si>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</si>
  <si>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</si>
  <si>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</si>
  <si>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</si>
  <si>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</si>
  <si>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</si>
  <si>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</si>
  <si>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</si>
  <si>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</si>
  <si>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</si>
  <si>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</si>
  <si>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</si>
  <si>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</si>
  <si>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</si>
  <si>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</si>
  <si>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</si>
  <si>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</si>
  <si>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</si>
  <si>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</si>
  <si>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</si>
  <si>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</si>
  <si>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</si>
  <si>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</si>
  <si>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</si>
  <si>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</si>
  <si>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</si>
  <si>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</si>
  <si>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</si>
  <si>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</si>
  <si>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</si>
  <si>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</si>
  <si>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</si>
  <si>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</si>
  <si>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</si>
  <si>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</si>
  <si>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</si>
  <si>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</si>
  <si>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</si>
  <si>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</si>
  <si>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</si>
  <si>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</si>
  <si>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</si>
  <si>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</si>
  <si>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</si>
  <si>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</si>
  <si>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</si>
  <si>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</si>
  <si>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</si>
  <si>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</si>
  <si>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</si>
  <si>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</si>
  <si>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</si>
  <si>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</si>
  <si>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</si>
  <si>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</si>
  <si>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</si>
  <si>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</si>
  <si>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</si>
  <si>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</si>
  <si>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</si>
  <si>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</si>
  <si>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</si>
  <si>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</si>
  <si>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</si>
  <si>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</si>
  <si>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</si>
  <si>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</si>
  <si>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</si>
  <si>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</si>
  <si>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</si>
  <si>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</si>
  <si>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</si>
  <si>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</si>
  <si>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</si>
  <si>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</si>
  <si>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</si>
  <si>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</si>
  <si>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</si>
  <si>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</si>
  <si>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</si>
  <si>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</si>
  <si>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</si>
  <si>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</si>
  <si>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</si>
  <si>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</si>
  <si>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</si>
  <si>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</si>
  <si>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</si>
  <si>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</si>
  <si>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</si>
  <si>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</si>
  <si>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</si>
  <si>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</si>
  <si>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</si>
  <si>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</si>
  <si>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</si>
  <si>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</si>
  <si>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</si>
  <si>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</si>
  <si>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</si>
  <si>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</si>
  <si>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</si>
  <si>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</si>
  <si>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</si>
  <si>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</si>
  <si>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</si>
  <si>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</si>
  <si>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</si>
  <si>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</si>
  <si>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</si>
  <si>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</si>
  <si>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</si>
  <si>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</si>
  <si>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</si>
  <si>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</si>
  <si>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</si>
  <si>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</si>
  <si>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</si>
  <si>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</si>
  <si>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</si>
  <si>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</si>
  <si>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</si>
  <si>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</si>
  <si>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</si>
  <si>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</si>
  <si>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</si>
  <si>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</si>
  <si>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</si>
  <si>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</si>
  <si>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</si>
  <si>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</si>
  <si>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</si>
  <si>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</si>
  <si>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</si>
  <si>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</si>
  <si>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</si>
  <si>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</si>
  <si>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</si>
  <si>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</si>
  <si>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</si>
  <si>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</si>
  <si>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</si>
  <si>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</si>
  <si>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</si>
  <si>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</si>
  <si>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</si>
  <si>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</si>
  <si>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</si>
  <si>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</si>
  <si>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</si>
  <si>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</si>
  <si>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</si>
  <si>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</si>
  <si>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</si>
  <si>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</si>
  <si>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</si>
  <si>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</si>
  <si>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</si>
  <si>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</si>
  <si>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</si>
  <si>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</si>
  <si>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</si>
  <si>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</si>
  <si>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</si>
  <si>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</si>
  <si>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</si>
  <si>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</si>
  <si>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</si>
  <si>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</si>
  <si>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</si>
  <si>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</si>
  <si>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</si>
  <si>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</si>
  <si>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</si>
  <si>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</si>
  <si>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</si>
  <si>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</si>
  <si>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</si>
  <si>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</si>
  <si>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</si>
  <si>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</si>
  <si>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</si>
  <si>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</si>
  <si>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</si>
  <si>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</si>
  <si>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</si>
  <si>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</si>
  <si>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</si>
  <si>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</si>
  <si>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</si>
  <si>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</si>
  <si>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</si>
  <si>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</si>
  <si>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</si>
  <si>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</si>
  <si>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</si>
  <si>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</si>
  <si>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</si>
  <si>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</si>
  <si>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</si>
  <si>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</si>
  <si>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</si>
  <si>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</si>
  <si>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</si>
  <si>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</si>
  <si>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</si>
  <si>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</si>
  <si>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</si>
  <si>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</si>
  <si>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</si>
  <si>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</si>
  <si>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</si>
  <si>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</si>
  <si>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</si>
  <si>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</si>
  <si>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</si>
  <si>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</si>
  <si>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</si>
  <si>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</si>
  <si>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</si>
  <si>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</si>
  <si>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</si>
  <si>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</si>
  <si>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</si>
  <si>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</si>
  <si>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</si>
  <si>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</si>
  <si>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</si>
  <si>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</si>
  <si>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</si>
  <si>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</si>
  <si>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</si>
  <si>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</si>
  <si>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</si>
  <si>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</si>
  <si>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</si>
  <si>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</si>
  <si>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</si>
  <si>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</si>
  <si>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</si>
  <si>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</si>
  <si>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</si>
  <si>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</si>
  <si>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</si>
  <si>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</si>
  <si>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</si>
  <si>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</si>
  <si>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</si>
  <si>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</si>
  <si>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</si>
  <si>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</si>
  <si>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</si>
  <si>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</si>
  <si>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</si>
  <si>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</si>
  <si>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</si>
  <si>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</si>
  <si>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</si>
  <si>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</si>
  <si>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</si>
  <si>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</si>
  <si>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</si>
  <si>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</si>
  <si>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</si>
  <si>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</si>
  <si>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</si>
  <si>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</si>
  <si>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</si>
  <si>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</si>
  <si>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</si>
  <si>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</si>
  <si>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</si>
  <si>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</si>
  <si>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</si>
  <si>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</si>
  <si>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</si>
  <si>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</si>
  <si>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</si>
  <si>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</si>
  <si>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</si>
  <si>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</si>
  <si>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</si>
  <si>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</si>
  <si>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</si>
  <si>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</si>
  <si>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</si>
  <si>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</si>
  <si>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</si>
  <si>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</si>
  <si>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</si>
  <si>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</si>
  <si>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</si>
  <si>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</si>
  <si>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</si>
  <si>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</si>
  <si>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</si>
  <si>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</si>
  <si>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</si>
  <si>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</si>
  <si>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</si>
  <si>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</si>
  <si>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</si>
  <si>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</si>
  <si>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</si>
  <si>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</si>
  <si>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</si>
  <si>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</si>
  <si>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</si>
  <si>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</si>
  <si>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</si>
  <si>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</si>
  <si>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</si>
  <si>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</si>
  <si>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</si>
  <si>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</si>
  <si>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</si>
  <si>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</si>
  <si>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</si>
  <si>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</si>
  <si>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</si>
  <si>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</si>
  <si>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</si>
  <si>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</si>
  <si>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</si>
  <si>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</si>
  <si>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</si>
  <si>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</si>
  <si>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</si>
  <si>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</si>
  <si>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</si>
  <si>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</si>
  <si>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</si>
  <si>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</si>
  <si>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</si>
  <si>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</si>
  <si>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</si>
  <si>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</si>
  <si>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</si>
  <si>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</si>
  <si>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</si>
  <si>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</si>
  <si>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</si>
  <si>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</si>
  <si>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</si>
  <si>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</si>
  <si>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</si>
  <si>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</si>
  <si>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</si>
  <si>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</si>
  <si>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</si>
  <si>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</si>
  <si>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</si>
  <si>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</si>
  <si>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</si>
  <si>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</si>
  <si>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</si>
  <si>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</si>
  <si>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</si>
  <si>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</si>
  <si>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</si>
  <si>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</si>
  <si>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</si>
  <si>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</si>
  <si>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</si>
  <si>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</si>
  <si>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</si>
  <si>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</si>
  <si>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</si>
  <si>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</si>
  <si>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</si>
  <si>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</si>
  <si>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</si>
  <si>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</si>
  <si>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</si>
  <si>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</si>
  <si>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</si>
  <si>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</si>
  <si>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</si>
  <si>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</si>
  <si>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</si>
  <si>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</si>
  <si>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</si>
  <si>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</si>
  <si>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</si>
  <si>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</si>
  <si>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</si>
  <si>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</si>
  <si>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</si>
  <si>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</si>
  <si>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</si>
  <si>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</si>
  <si>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</si>
  <si>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</si>
  <si>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</si>
  <si>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</si>
  <si>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</si>
  <si>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</si>
  <si>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</si>
  <si>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</si>
  <si>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</si>
  <si>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</si>
  <si>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</si>
  <si>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</si>
  <si>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</si>
  <si>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</si>
  <si>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</si>
  <si>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</si>
  <si>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</si>
  <si>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</si>
  <si>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</si>
  <si>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</si>
  <si>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</si>
  <si>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</si>
  <si>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</si>
  <si>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</si>
  <si>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</si>
  <si>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</si>
  <si>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</si>
  <si>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</si>
  <si>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</si>
  <si>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</si>
  <si>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</si>
  <si>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</si>
  <si>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</si>
  <si>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</si>
  <si>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</si>
  <si>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</si>
  <si>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</si>
  <si>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</si>
  <si>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</si>
  <si>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</si>
  <si>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</si>
  <si>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</si>
  <si>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</si>
  <si>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</si>
  <si>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</si>
  <si>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</si>
  <si>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</si>
  <si>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</si>
  <si>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</si>
  <si>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</si>
  <si>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</si>
  <si>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</si>
  <si>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</si>
  <si>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</si>
  <si>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</si>
  <si>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</si>
  <si>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</si>
  <si>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</si>
  <si>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</si>
  <si>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</si>
  <si>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</si>
  <si>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</si>
  <si>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</si>
  <si>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</si>
  <si>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</si>
  <si>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</si>
  <si>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</si>
  <si>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</si>
  <si>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</si>
  <si>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</si>
  <si>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</si>
  <si>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</si>
  <si>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</si>
  <si>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</si>
  <si>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</si>
  <si>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</si>
  <si>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</si>
  <si>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</si>
  <si>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</si>
  <si>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</si>
  <si>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</si>
  <si>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</si>
  <si>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</si>
  <si>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</si>
  <si>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</si>
  <si>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</si>
  <si>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</si>
  <si>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</si>
  <si>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</si>
  <si>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</si>
  <si>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</si>
  <si>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</si>
  <si>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</si>
  <si>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</si>
  <si>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</si>
  <si>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</si>
  <si>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</si>
  <si>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</si>
  <si>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</si>
  <si>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</si>
  <si>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</si>
  <si>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</si>
  <si>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</si>
  <si>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</si>
  <si>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</si>
  <si>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</si>
  <si>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</si>
  <si>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</si>
  <si>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</si>
  <si>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</si>
  <si>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</si>
  <si>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</si>
  <si>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</si>
  <si>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</si>
  <si>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</si>
  <si>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</si>
  <si>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</si>
  <si>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</si>
  <si>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</si>
  <si>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</si>
  <si>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</si>
  <si>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</si>
  <si>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</si>
  <si>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</si>
  <si>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</si>
  <si>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</si>
  <si>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</si>
  <si>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</si>
  <si>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</si>
  <si>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</si>
  <si>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</si>
  <si>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</si>
  <si>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</si>
  <si>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</si>
  <si>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</si>
  <si>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</si>
  <si>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</si>
  <si>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</si>
  <si>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</si>
  <si>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</si>
  <si>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</si>
  <si>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</si>
  <si>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</si>
  <si>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</si>
  <si>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</si>
  <si>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</si>
  <si>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</si>
  <si>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</si>
  <si>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</si>
  <si>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</si>
  <si>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</si>
  <si>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</si>
  <si>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</si>
  <si>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</si>
  <si>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</si>
  <si>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</si>
  <si>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</si>
  <si>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</si>
  <si>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</si>
  <si>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</si>
  <si>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</si>
  <si>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</si>
  <si>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</si>
  <si>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</si>
  <si>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</si>
  <si>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</si>
  <si>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</si>
  <si>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</si>
  <si>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</si>
  <si>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</si>
  <si>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</si>
  <si>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</si>
  <si>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</si>
  <si>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</si>
  <si>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</si>
  <si>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</si>
  <si>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</si>
  <si>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</si>
  <si>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</si>
  <si>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</si>
  <si>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</si>
  <si>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</si>
  <si>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</si>
  <si>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</si>
  <si>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</si>
  <si>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</si>
  <si>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</si>
  <si>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</si>
  <si>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</si>
  <si>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</si>
  <si>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</si>
  <si>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</si>
  <si>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</si>
  <si>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</si>
  <si>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</si>
  <si>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</si>
  <si>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</si>
  <si>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</si>
  <si>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</si>
  <si>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</si>
  <si>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</si>
  <si>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</si>
  <si>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</si>
  <si>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</si>
  <si>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</si>
  <si>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</si>
  <si>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</si>
  <si>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</si>
  <si>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</si>
  <si>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</si>
  <si>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</si>
  <si>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</si>
  <si>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</si>
  <si>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</si>
  <si>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</si>
  <si>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</si>
  <si>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</si>
  <si>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</si>
  <si>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</si>
  <si>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</si>
  <si>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</si>
  <si>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</si>
  <si>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</si>
  <si>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</si>
  <si>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</si>
  <si>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</si>
  <si>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</si>
  <si>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</si>
  <si>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</si>
  <si>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</si>
  <si>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</si>
  <si>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</si>
  <si>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</si>
  <si>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</si>
  <si>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</si>
  <si>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</si>
  <si>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</si>
  <si>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</si>
  <si>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</si>
  <si>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</si>
  <si>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</si>
  <si>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</si>
  <si>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</si>
  <si>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</si>
  <si>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</si>
  <si>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</si>
  <si>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</si>
  <si>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</si>
  <si>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</si>
  <si>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</si>
  <si>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</si>
  <si>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</si>
  <si>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</si>
  <si>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</si>
  <si>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</si>
  <si>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</si>
  <si>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</si>
  <si>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</si>
  <si>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</si>
  <si>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</si>
  <si>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</si>
  <si>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</si>
  <si>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</si>
  <si>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</si>
  <si>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</si>
  <si>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</si>
  <si>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</si>
  <si>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</si>
  <si>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</si>
  <si>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</si>
  <si>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</si>
  <si>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</si>
  <si>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</si>
  <si>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</si>
  <si>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</si>
  <si>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</si>
  <si>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</si>
  <si>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</si>
  <si>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</si>
  <si>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</si>
  <si>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</si>
  <si>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</si>
  <si>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</si>
  <si>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</si>
  <si>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</si>
  <si>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</si>
  <si>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</si>
  <si>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</si>
  <si>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</si>
  <si>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</si>
  <si>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</si>
  <si>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</si>
  <si>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</si>
  <si>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</si>
  <si>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</si>
  <si>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</si>
  <si>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</si>
  <si>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</si>
  <si>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</si>
  <si>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</si>
  <si>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</si>
  <si>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</si>
  <si>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</si>
  <si>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</si>
  <si>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</si>
  <si>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</si>
  <si>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</si>
  <si>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</si>
  <si>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</si>
  <si>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</si>
  <si>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</si>
  <si>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</si>
  <si>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</si>
  <si>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</si>
  <si>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</si>
  <si>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</si>
  <si>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</si>
  <si>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</si>
  <si>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</si>
  <si>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</si>
  <si>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</si>
  <si>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</si>
  <si>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</si>
  <si>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</si>
  <si>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</si>
  <si>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</si>
  <si>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</si>
  <si>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</si>
  <si>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</si>
  <si>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</si>
  <si>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</si>
  <si>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</si>
  <si>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</si>
  <si>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</si>
  <si>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</si>
  <si>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</si>
  <si>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</si>
  <si>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</si>
  <si>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</si>
  <si>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</si>
  <si>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</si>
  <si>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</si>
  <si>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</si>
  <si>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</si>
  <si>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</si>
  <si>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</si>
  <si>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</si>
  <si>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</si>
  <si>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</si>
  <si>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</si>
  <si>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</si>
  <si>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</si>
  <si>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</si>
  <si>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</si>
  <si>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</si>
  <si>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</si>
  <si>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</si>
  <si>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</si>
  <si>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</si>
  <si>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</si>
  <si>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</si>
  <si>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</si>
  <si>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</si>
  <si>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</si>
  <si>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</si>
  <si>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</si>
  <si>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</si>
  <si>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</si>
  <si>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</si>
  <si>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</si>
  <si>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</si>
  <si>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</si>
  <si>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</si>
  <si>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</si>
  <si>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</si>
  <si>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</si>
  <si>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</si>
  <si>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</si>
  <si>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</si>
  <si>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</si>
  <si>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</si>
  <si>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</si>
  <si>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</si>
  <si>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</si>
  <si>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</si>
  <si>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</si>
  <si>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</si>
  <si>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</si>
  <si>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</si>
  <si>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</si>
  <si>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</si>
  <si>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</si>
  <si>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</si>
  <si>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</si>
  <si>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</si>
  <si>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</si>
  <si>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</si>
  <si>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</si>
  <si>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</si>
  <si>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</si>
  <si>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</si>
  <si>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</si>
  <si>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</si>
  <si>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</si>
  <si>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</si>
  <si>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</si>
  <si>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</si>
  <si>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</si>
  <si>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</si>
  <si>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</si>
  <si>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</si>
  <si>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</si>
  <si>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</si>
  <si>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</si>
  <si>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</si>
  <si>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</si>
  <si>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</si>
  <si>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</si>
  <si>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</si>
  <si>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</si>
  <si>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</si>
  <si>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</si>
  <si>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</si>
  <si>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</si>
  <si>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</si>
  <si>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</si>
  <si>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</si>
  <si>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</si>
  <si>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</si>
  <si>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</si>
  <si>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</si>
  <si>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</si>
  <si>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</si>
  <si>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</si>
  <si>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</si>
  <si>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</si>
  <si>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</si>
  <si>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</si>
  <si>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</si>
  <si>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</si>
  <si>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</si>
  <si>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</si>
  <si>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</si>
  <si>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</si>
  <si>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</si>
  <si>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</si>
  <si>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</si>
  <si>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</si>
  <si>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</si>
  <si>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</si>
  <si>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</si>
  <si>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</si>
  <si>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</si>
  <si>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</si>
  <si>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</si>
  <si>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</si>
  <si>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</si>
  <si>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</si>
  <si>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</si>
  <si>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</si>
  <si>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</si>
  <si>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</si>
  <si>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</si>
  <si>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</si>
  <si>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</si>
  <si>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</si>
  <si>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</si>
  <si>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</si>
  <si>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</si>
  <si>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</si>
  <si>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</si>
  <si>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</si>
  <si>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</si>
  <si>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</si>
  <si>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</si>
  <si>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</si>
  <si>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</si>
  <si>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</si>
  <si>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</si>
  <si>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</si>
  <si>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</si>
  <si>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</si>
  <si>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</si>
  <si>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</si>
  <si>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</si>
  <si>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</si>
  <si>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</si>
  <si>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</si>
  <si>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</si>
  <si>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</si>
  <si>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</si>
  <si>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</si>
  <si>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</si>
  <si>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</si>
  <si>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</si>
  <si>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</si>
  <si>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</si>
  <si>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</si>
  <si>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</si>
  <si>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</si>
  <si>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</si>
  <si>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</si>
  <si>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</si>
  <si>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</si>
  <si>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</si>
  <si>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</si>
  <si>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</si>
  <si>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</si>
  <si>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</si>
  <si>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</si>
  <si>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</si>
  <si>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</si>
  <si>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</si>
  <si>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</si>
  <si>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</si>
  <si>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</si>
  <si>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</si>
  <si>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</si>
  <si>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</si>
  <si>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</si>
  <si>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</si>
  <si>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</si>
  <si>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</si>
  <si>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</si>
  <si>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</si>
  <si>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</si>
  <si>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</si>
  <si>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</si>
  <si>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</si>
  <si>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</si>
  <si>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</si>
  <si>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</si>
  <si>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</si>
  <si>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</si>
  <si>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</si>
  <si>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</si>
  <si>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</si>
  <si>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</si>
  <si>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</si>
  <si>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</si>
  <si>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</si>
  <si>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</si>
  <si>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</si>
  <si>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</si>
  <si>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</si>
  <si>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</si>
  <si>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</si>
  <si>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</si>
  <si>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</si>
  <si>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</si>
  <si>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</si>
  <si>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</si>
  <si>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</si>
  <si>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</si>
  <si>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</si>
  <si>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</si>
  <si>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</si>
  <si>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</si>
  <si>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</si>
  <si>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</si>
  <si>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</si>
  <si>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</si>
  <si>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</si>
  <si>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</si>
  <si>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</si>
  <si>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</si>
  <si>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</si>
  <si>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</si>
  <si>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</si>
  <si>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</si>
  <si>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</si>
  <si>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</si>
  <si>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</si>
  <si>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</si>
  <si>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</si>
  <si>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</si>
  <si>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</si>
  <si>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</si>
  <si>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</si>
  <si>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</si>
  <si>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</si>
  <si>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</si>
  <si>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</si>
  <si>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</si>
  <si>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</si>
  <si>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</si>
  <si>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</si>
  <si>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</si>
  <si>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</si>
  <si>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</si>
  <si>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</si>
  <si>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</si>
  <si>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</si>
  <si>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</si>
  <si>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</si>
  <si>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</si>
  <si>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</si>
  <si>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</si>
  <si>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</si>
  <si>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</si>
  <si>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</si>
  <si>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</si>
  <si>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</si>
  <si>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</si>
  <si>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</si>
  <si>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</si>
  <si>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</si>
  <si>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</si>
  <si>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</si>
  <si>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</si>
  <si>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</si>
  <si>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</si>
  <si>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</si>
  <si>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</si>
  <si>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</si>
  <si>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</si>
  <si>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</si>
  <si>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</si>
  <si>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</si>
  <si>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</si>
  <si>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</si>
  <si>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</si>
  <si>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</si>
  <si>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</si>
  <si>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</si>
  <si>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</si>
  <si>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</si>
  <si>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</si>
  <si>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</si>
  <si>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</si>
  <si>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</si>
  <si>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</si>
  <si>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</si>
  <si>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</si>
  <si>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</si>
  <si>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</si>
  <si>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</si>
  <si>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</si>
  <si>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</si>
  <si>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</si>
  <si>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</si>
  <si>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</si>
  <si>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</si>
  <si>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</si>
  <si>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</si>
  <si>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</si>
  <si>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</si>
  <si>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</si>
  <si>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</si>
  <si>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</si>
  <si>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</si>
  <si>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</si>
  <si>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</si>
  <si>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</si>
  <si>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</si>
  <si>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</si>
  <si>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</si>
  <si>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</si>
  <si>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</si>
  <si>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</si>
  <si>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</si>
  <si>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</si>
  <si>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</si>
  <si>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</si>
  <si>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</si>
  <si>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</si>
  <si>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</si>
  <si>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</si>
  <si>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</si>
  <si>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</si>
  <si>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</si>
  <si>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</si>
  <si>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</si>
  <si>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</si>
  <si>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</si>
  <si>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</si>
  <si>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</si>
  <si>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</si>
  <si>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</si>
  <si>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</si>
  <si>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</si>
  <si>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</si>
  <si>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</si>
  <si>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</si>
  <si>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</si>
  <si>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</si>
  <si>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</si>
  <si>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</si>
  <si>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</si>
  <si>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</si>
  <si>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</si>
  <si>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</si>
  <si>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</si>
  <si>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</si>
  <si>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</si>
  <si>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</si>
  <si>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</si>
  <si>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</si>
  <si>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</si>
  <si>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</si>
  <si>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</si>
  <si>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</si>
  <si>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</si>
  <si>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</si>
  <si>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</si>
  <si>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</si>
  <si>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</si>
  <si>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</si>
  <si>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</si>
  <si>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</si>
  <si>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</si>
  <si>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</si>
  <si>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</si>
  <si>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</si>
  <si>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</si>
  <si>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</si>
  <si>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</si>
  <si>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</si>
  <si>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</si>
  <si>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</si>
  <si>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</si>
  <si>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</si>
  <si>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</si>
  <si>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</si>
  <si>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</si>
  <si>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</si>
  <si>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</si>
  <si>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</si>
  <si>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</si>
  <si>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</si>
  <si>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</si>
  <si>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</si>
  <si>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</si>
  <si>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</si>
  <si>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</si>
  <si>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</si>
  <si>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</si>
  <si>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</si>
  <si>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</si>
  <si>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</si>
  <si>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</si>
  <si>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</si>
  <si>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</si>
  <si>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</si>
  <si>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</si>
  <si>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</si>
  <si>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</si>
  <si>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</si>
  <si>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</si>
  <si>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</si>
  <si>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</si>
  <si>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</si>
  <si>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</si>
  <si>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</si>
  <si>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</si>
  <si>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</si>
  <si>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</si>
  <si>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</si>
  <si>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</si>
  <si>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</si>
  <si>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</si>
  <si>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</si>
  <si>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</si>
  <si>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</si>
  <si>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</si>
  <si>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</si>
  <si>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</si>
  <si>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</si>
  <si>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</si>
  <si>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</si>
  <si>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</si>
  <si>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</si>
  <si>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</si>
  <si>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</si>
  <si>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</si>
  <si>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</si>
  <si>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</si>
  <si>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</si>
  <si>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</si>
  <si>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</si>
  <si>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</si>
  <si>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</si>
  <si>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</si>
  <si>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</si>
  <si>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</si>
  <si>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</si>
  <si>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</si>
  <si>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</si>
  <si>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</si>
  <si>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</si>
  <si>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</si>
  <si>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</si>
  <si>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</si>
  <si>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</si>
  <si>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</si>
  <si>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</si>
  <si>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</si>
  <si>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</si>
  <si>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</si>
  <si>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</si>
  <si>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</si>
  <si>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</si>
  <si>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</si>
  <si>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</si>
  <si>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</si>
  <si>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</si>
  <si>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</si>
  <si>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</si>
  <si>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</si>
  <si>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</si>
  <si>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</si>
  <si>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</si>
  <si>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</si>
  <si>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</si>
  <si>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</si>
  <si>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</si>
  <si>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</si>
  <si>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</si>
  <si>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</si>
  <si>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</si>
  <si>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</si>
  <si>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</si>
  <si>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</si>
  <si>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</si>
  <si>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</si>
  <si>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</si>
  <si>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</si>
  <si>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</si>
  <si>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</si>
  <si>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</si>
  <si>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</si>
  <si>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</si>
  <si>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</si>
  <si>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</si>
  <si>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</si>
  <si>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</si>
  <si>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</si>
  <si>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</si>
  <si>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</si>
  <si>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</si>
  <si>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</si>
  <si>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</si>
  <si>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</si>
  <si>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</si>
  <si>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</si>
  <si>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</si>
  <si>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</si>
  <si>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</si>
  <si>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</si>
  <si>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</si>
  <si>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</si>
  <si>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</si>
  <si>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</si>
  <si>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</si>
  <si>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</si>
  <si>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</si>
  <si>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</si>
  <si>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</si>
  <si>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</si>
  <si>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</si>
  <si>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</si>
  <si>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</si>
  <si>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</si>
  <si>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</si>
  <si>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</si>
  <si>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</si>
  <si>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</si>
  <si>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</si>
  <si>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</si>
  <si>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</si>
  <si>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</si>
  <si>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</si>
  <si>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</si>
  <si>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</si>
  <si>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</si>
  <si>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</si>
  <si>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</si>
  <si>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</si>
  <si>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</si>
  <si>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</si>
  <si>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</si>
  <si>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</si>
  <si>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</si>
  <si>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</si>
  <si>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</si>
  <si>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</si>
  <si>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</si>
  <si>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</si>
  <si>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</si>
  <si>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</si>
  <si>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</si>
  <si>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</si>
  <si>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</si>
  <si>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</si>
  <si>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</si>
  <si>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</si>
  <si>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</si>
  <si>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</si>
  <si>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</si>
  <si>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</si>
  <si>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</si>
  <si>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</si>
  <si>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</si>
  <si>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</si>
  <si>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</si>
  <si>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</si>
  <si>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</si>
  <si>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</si>
  <si>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</si>
  <si>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</si>
  <si>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</si>
  <si>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</si>
  <si>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</si>
  <si>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</si>
  <si>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</si>
  <si>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</si>
  <si>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</si>
  <si>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</si>
  <si>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</si>
  <si>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</si>
  <si>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</si>
  <si>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</si>
  <si>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</si>
  <si>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</si>
  <si>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</si>
  <si>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</si>
  <si>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</si>
  <si>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</si>
  <si>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</si>
  <si>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</si>
  <si>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</si>
  <si>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</si>
  <si>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</si>
  <si>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</si>
  <si>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</si>
  <si>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</si>
  <si>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</si>
  <si>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</si>
  <si>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</si>
  <si>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</si>
  <si>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</si>
  <si>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</si>
  <si>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</si>
  <si>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</si>
  <si>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</si>
  <si>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</si>
  <si>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</si>
  <si>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</si>
  <si>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</si>
  <si>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</si>
  <si>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</si>
  <si>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</si>
  <si>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</si>
  <si>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</si>
  <si>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</si>
  <si>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</si>
  <si>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</si>
  <si>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</si>
  <si>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</si>
  <si>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</si>
  <si>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</si>
  <si>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</si>
  <si>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</si>
  <si>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</si>
  <si>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</si>
  <si>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</si>
  <si>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</si>
  <si>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</si>
  <si>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</si>
  <si>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</si>
  <si>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</si>
  <si>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</si>
  <si>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</si>
  <si>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</si>
  <si>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</si>
  <si>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</si>
  <si>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</si>
  <si>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</si>
  <si>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</si>
  <si>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</si>
  <si>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</si>
  <si>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</si>
  <si>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</si>
  <si>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</si>
  <si>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</si>
  <si>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</si>
  <si>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</si>
  <si>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</si>
  <si>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</si>
  <si>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</si>
  <si>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</si>
  <si>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</si>
  <si>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</si>
  <si>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</si>
  <si>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</si>
  <si>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</si>
  <si>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</si>
  <si>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</si>
  <si>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</si>
  <si>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</si>
  <si>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</si>
  <si>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</si>
  <si>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</si>
  <si>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</si>
  <si>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</si>
  <si>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</si>
  <si>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</si>
  <si>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</si>
  <si>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</si>
  <si>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</si>
  <si>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</si>
  <si>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</si>
  <si>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</si>
  <si>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</si>
  <si>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</si>
  <si>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</si>
  <si>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</si>
  <si>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</si>
  <si>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</si>
  <si>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</si>
  <si>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</si>
  <si>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</si>
  <si>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</si>
  <si>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</si>
  <si>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</si>
  <si>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</si>
  <si>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</si>
  <si>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</si>
  <si>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</si>
  <si>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</si>
  <si>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</si>
  <si>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</si>
  <si>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</si>
  <si>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</si>
  <si>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</si>
  <si>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</si>
  <si>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</si>
  <si>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</si>
  <si>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</si>
  <si>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</si>
  <si>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</si>
  <si>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</si>
  <si>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</si>
  <si>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</si>
  <si>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</si>
  <si>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</si>
  <si>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</si>
  <si>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</si>
  <si>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</si>
  <si>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</si>
  <si>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</si>
  <si>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</si>
  <si>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</si>
  <si>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</si>
  <si>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</si>
  <si>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</si>
  <si>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</si>
  <si>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</si>
  <si>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</si>
  <si>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</si>
  <si>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</si>
  <si>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</si>
  <si>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</si>
  <si>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</si>
  <si>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</si>
  <si>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</si>
  <si>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</si>
  <si>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</si>
  <si>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</si>
  <si>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</si>
  <si>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</si>
  <si>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</si>
  <si>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</si>
  <si>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</si>
  <si>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</si>
  <si>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</si>
  <si>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</si>
  <si>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</si>
  <si>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</si>
  <si>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</si>
  <si>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</si>
  <si>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</si>
  <si>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</si>
  <si>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</si>
  <si>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</si>
  <si>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</si>
  <si>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</si>
  <si>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</si>
  <si>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</si>
  <si>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</si>
  <si>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</si>
  <si>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</si>
  <si>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</si>
  <si>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</si>
  <si>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</si>
  <si>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</si>
  <si>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</si>
  <si>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</si>
  <si>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</si>
  <si>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</si>
  <si>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</si>
  <si>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</si>
  <si>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</si>
  <si>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</si>
  <si>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</si>
  <si>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</si>
  <si>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</si>
  <si>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</si>
  <si>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</si>
  <si>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</si>
  <si>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</si>
  <si>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</si>
  <si>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</si>
  <si>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</si>
  <si>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</si>
  <si>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</si>
  <si>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</si>
  <si>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</si>
  <si>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</si>
  <si>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</si>
  <si>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</si>
  <si>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</si>
  <si>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</si>
  <si>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</si>
  <si>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</si>
  <si>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</si>
  <si>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</si>
  <si>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</si>
  <si>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</si>
  <si>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</si>
  <si>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</si>
  <si>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</si>
  <si>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</si>
  <si>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</si>
  <si>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</si>
  <si>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</si>
  <si>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</si>
  <si>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</si>
  <si>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</si>
  <si>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</si>
  <si>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</si>
  <si>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</si>
  <si>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</si>
  <si>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</si>
  <si>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</si>
  <si>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</si>
  <si>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</si>
  <si>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</si>
  <si>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</si>
  <si>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</si>
  <si>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</si>
  <si>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</si>
  <si>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</si>
  <si>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</si>
  <si>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</si>
  <si>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</si>
  <si>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</si>
  <si>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</si>
  <si>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</si>
  <si>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</si>
  <si>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</si>
  <si>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</si>
  <si>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</si>
  <si>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</si>
  <si>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</si>
  <si>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</si>
  <si>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</si>
  <si>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</si>
  <si>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</si>
  <si>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</si>
  <si>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</si>
  <si>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</si>
  <si>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</si>
  <si>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</si>
  <si>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</si>
  <si>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</si>
  <si>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</si>
  <si>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</si>
  <si>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</si>
  <si>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</si>
  <si>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</si>
  <si>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</si>
  <si>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</si>
  <si>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</si>
  <si>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</si>
  <si>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</si>
  <si>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</si>
  <si>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</si>
  <si>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</si>
  <si>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</si>
  <si>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</si>
  <si>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</si>
  <si>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</si>
  <si>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</si>
  <si>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</si>
  <si>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</si>
  <si>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</si>
  <si>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</si>
  <si>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</si>
  <si>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</si>
  <si>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</si>
  <si>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</si>
  <si>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</si>
  <si>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</si>
  <si>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</si>
  <si>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</si>
  <si>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</si>
  <si>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</si>
  <si>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</si>
  <si>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</si>
  <si>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</si>
  <si>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</si>
  <si>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</si>
  <si>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</si>
  <si>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</si>
  <si>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</si>
  <si>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</si>
  <si>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</si>
  <si>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</si>
  <si>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</si>
  <si>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</si>
  <si>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</si>
  <si>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</si>
  <si>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</si>
  <si>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</si>
  <si>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</si>
  <si>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</si>
  <si>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</si>
  <si>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</si>
  <si>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</si>
  <si>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</si>
  <si>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</si>
  <si>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</si>
  <si>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</si>
  <si>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</si>
  <si>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</si>
  <si>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</si>
  <si>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</si>
  <si>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</si>
  <si>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</si>
  <si>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</si>
  <si>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</si>
  <si>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</si>
  <si>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</si>
  <si>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</si>
  <si>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</si>
  <si>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</si>
  <si>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</si>
  <si>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</si>
  <si>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</si>
  <si>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</si>
  <si>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</si>
  <si>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</si>
  <si>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</si>
  <si>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</si>
  <si>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</si>
  <si>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</si>
  <si>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</si>
  <si>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</si>
  <si>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</si>
  <si>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</si>
  <si>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</si>
  <si>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</si>
  <si>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</si>
  <si>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</si>
  <si>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</si>
  <si>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</si>
  <si>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</si>
  <si>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</si>
  <si>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</si>
  <si>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</si>
  <si>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</si>
  <si>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</si>
  <si>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</si>
  <si>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</si>
  <si>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</si>
  <si>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</si>
  <si>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</si>
  <si>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</si>
  <si>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</si>
  <si>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</si>
  <si>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</si>
  <si>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</si>
  <si>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</si>
  <si>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</si>
  <si>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</si>
  <si>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</si>
  <si>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</si>
  <si>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</si>
  <si>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</si>
  <si>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</si>
  <si>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</si>
  <si>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</si>
  <si>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</si>
  <si>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</si>
  <si>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</si>
  <si>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</si>
  <si>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</si>
  <si>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</si>
  <si>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</si>
  <si>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</si>
  <si>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</si>
  <si>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</si>
  <si>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</si>
  <si>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</si>
  <si>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</si>
  <si>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</si>
  <si>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</si>
  <si>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</si>
  <si>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</si>
  <si>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</si>
  <si>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</si>
  <si>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</si>
  <si>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</si>
  <si>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</si>
  <si>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</si>
  <si>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</si>
  <si>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</si>
  <si>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</si>
  <si>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</si>
  <si>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</si>
  <si>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</si>
  <si>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</si>
  <si>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</si>
  <si>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</si>
  <si>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</si>
  <si>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</si>
  <si>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</si>
  <si>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</si>
  <si>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</si>
  <si>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</si>
  <si>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</si>
  <si>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</si>
  <si>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</si>
  <si>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</si>
  <si>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</si>
  <si>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</si>
  <si>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</si>
  <si>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</si>
  <si>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</si>
  <si>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</si>
  <si>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</si>
  <si>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</si>
  <si>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</si>
  <si>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</si>
  <si>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</si>
  <si>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</si>
  <si>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</si>
  <si>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</si>
  <si>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</si>
  <si>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</si>
  <si>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</si>
  <si>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</si>
  <si>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</si>
  <si>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</si>
  <si>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</si>
  <si>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</si>
  <si>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</si>
  <si>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</si>
  <si>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</si>
  <si>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</si>
  <si>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</si>
  <si>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</si>
  <si>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</si>
  <si>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</si>
  <si>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</si>
  <si>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</si>
  <si>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</si>
  <si>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</si>
  <si>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</si>
  <si>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</si>
  <si>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</si>
  <si>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</si>
  <si>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</si>
  <si>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</si>
  <si>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</si>
  <si>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</si>
  <si>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</si>
  <si>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</si>
  <si>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</si>
  <si>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</si>
  <si>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</si>
  <si>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</si>
  <si>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</si>
  <si>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</si>
  <si>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</si>
  <si>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</si>
  <si>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</si>
  <si>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</si>
  <si>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</si>
  <si>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</si>
  <si>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</si>
  <si>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</si>
  <si>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</si>
  <si>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</si>
  <si>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</si>
  <si>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</si>
  <si>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</si>
  <si>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</si>
  <si>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</si>
  <si>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</si>
  <si>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</si>
  <si>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</si>
  <si>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</si>
  <si>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</si>
  <si>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</si>
  <si>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</si>
  <si>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</si>
  <si>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</si>
  <si>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</si>
  <si>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</si>
  <si>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</si>
  <si>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</si>
  <si>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</si>
  <si>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</si>
  <si>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</si>
  <si>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</si>
  <si>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</si>
  <si>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</si>
  <si>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</si>
  <si>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</si>
  <si>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</si>
  <si>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</si>
  <si>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</si>
  <si>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</si>
  <si>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</si>
  <si>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</si>
  <si>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</si>
  <si>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</si>
  <si>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</si>
  <si>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</si>
  <si>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</si>
  <si>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</si>
  <si>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</si>
  <si>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</si>
  <si>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</si>
  <si>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</si>
  <si>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</si>
  <si>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</si>
  <si>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</si>
  <si>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</si>
  <si>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</si>
  <si>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</si>
  <si>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</si>
  <si>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</si>
  <si>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</si>
  <si>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</si>
  <si>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</si>
  <si>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</si>
  <si>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</si>
  <si>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</si>
  <si>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</si>
  <si>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</si>
  <si>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</si>
  <si>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</si>
  <si>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</si>
  <si>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</si>
  <si>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</si>
  <si>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</si>
  <si>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</si>
  <si>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</si>
  <si>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</si>
  <si>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</si>
  <si>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</si>
  <si>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</si>
  <si>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</si>
  <si>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</si>
  <si>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</si>
  <si>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</si>
  <si>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</si>
  <si>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</si>
  <si>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</si>
  <si>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</si>
  <si>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</si>
  <si>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</si>
  <si>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</si>
  <si>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</si>
  <si>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</si>
  <si>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</si>
  <si>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</si>
  <si>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</si>
  <si>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</si>
  <si>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</si>
  <si>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</si>
  <si>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</si>
  <si>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</si>
  <si>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</si>
  <si>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</si>
  <si>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</si>
  <si>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</si>
  <si>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</si>
  <si>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</si>
  <si>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</si>
  <si>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</si>
  <si>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</si>
  <si>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</si>
  <si>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</si>
  <si>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</si>
  <si>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</si>
  <si>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</si>
  <si>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</si>
  <si>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</si>
  <si>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</si>
  <si>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</si>
  <si>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</si>
  <si>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</si>
  <si>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</si>
  <si>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</si>
  <si>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</si>
  <si>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</si>
  <si>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</si>
  <si>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</si>
  <si>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</si>
  <si>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</si>
  <si>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</si>
  <si>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</si>
  <si>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</si>
  <si>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</si>
  <si>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</si>
  <si>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</si>
  <si>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</si>
  <si>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</si>
  <si>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</si>
  <si>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</si>
  <si>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</si>
  <si>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</si>
  <si>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</si>
  <si>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</si>
  <si>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</si>
  <si>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</si>
  <si>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</si>
  <si>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</si>
  <si>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</si>
  <si>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</si>
  <si>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</si>
  <si>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</si>
  <si>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</si>
  <si>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</si>
  <si>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</si>
  <si>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</si>
  <si>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</si>
  <si>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</si>
  <si>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</si>
  <si>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</si>
  <si>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</si>
  <si>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</si>
  <si>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</si>
  <si>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</si>
  <si>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</si>
  <si>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</si>
  <si>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</si>
  <si>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</si>
  <si>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</si>
  <si>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</si>
  <si>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</si>
  <si>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</si>
  <si>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</si>
  <si>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</si>
  <si>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</si>
  <si>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</si>
  <si>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</si>
  <si>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</si>
  <si>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</si>
  <si>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</si>
  <si>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</si>
  <si>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</si>
  <si>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</si>
  <si>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</si>
  <si>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</si>
  <si>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</si>
  <si>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</si>
  <si>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</si>
  <si>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</si>
  <si>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</si>
  <si>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</si>
  <si>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</si>
  <si>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</si>
  <si>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</si>
  <si>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</si>
  <si>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</si>
  <si>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</si>
  <si>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</si>
  <si>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</si>
  <si>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</si>
  <si>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</si>
  <si>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</si>
  <si>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</si>
  <si>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</si>
  <si>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</si>
  <si>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</si>
  <si>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</si>
  <si>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</si>
  <si>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</si>
  <si>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</si>
  <si>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</si>
  <si>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</si>
  <si>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</si>
  <si>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</si>
  <si>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</si>
  <si>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</si>
  <si>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</si>
  <si>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</si>
  <si>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</si>
  <si>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</si>
  <si>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</si>
  <si>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</si>
  <si>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</si>
  <si>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</si>
  <si>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</si>
  <si>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</si>
  <si>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</si>
  <si>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</si>
  <si>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</si>
  <si>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</si>
  <si>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</si>
  <si>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</si>
  <si>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</si>
  <si>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</si>
  <si>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</si>
  <si>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</si>
  <si>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</si>
  <si>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</si>
  <si>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</si>
  <si>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</si>
  <si>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</si>
  <si>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</si>
  <si>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</si>
  <si>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</si>
  <si>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</si>
  <si>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</si>
  <si>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</si>
  <si>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</si>
  <si>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</si>
  <si>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</si>
  <si>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</si>
  <si>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</si>
  <si>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</si>
  <si>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</si>
  <si>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</si>
  <si>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</si>
  <si>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</si>
  <si>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</si>
  <si>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</si>
  <si>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</si>
  <si>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</si>
  <si>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</si>
  <si>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</si>
  <si>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</si>
  <si>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</si>
  <si>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</si>
  <si>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</si>
  <si>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</si>
  <si>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</si>
  <si>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</si>
  <si>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</si>
  <si>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</si>
  <si>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</si>
  <si>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</si>
  <si>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</si>
  <si>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</si>
  <si>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</si>
  <si>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</si>
  <si>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</si>
  <si>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</si>
  <si>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</si>
  <si>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</si>
  <si>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</si>
  <si>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</si>
  <si>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</si>
  <si>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</si>
  <si>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</si>
  <si>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</si>
  <si>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</si>
  <si>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</si>
  <si>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</si>
  <si>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</si>
  <si>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</si>
  <si>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</si>
  <si>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</si>
  <si>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</si>
  <si>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</si>
  <si>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</si>
  <si>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</si>
  <si>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</si>
  <si>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</si>
  <si>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</si>
  <si>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</si>
  <si>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</si>
  <si>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</si>
  <si>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</si>
  <si>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</si>
  <si>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</si>
  <si>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</si>
  <si>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</si>
  <si>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</si>
  <si>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</si>
  <si>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</si>
  <si>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</si>
  <si>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</si>
  <si>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</si>
  <si>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</si>
  <si>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</si>
  <si>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</si>
  <si>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</si>
  <si>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</si>
  <si>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</si>
  <si>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</si>
  <si>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</si>
  <si>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</si>
  <si>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</si>
  <si>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</si>
  <si>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</si>
  <si>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</si>
  <si>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</si>
  <si>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</si>
  <si>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</si>
  <si>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</si>
  <si>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</si>
  <si>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</si>
  <si>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</si>
  <si>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</si>
  <si>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</si>
  <si>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</si>
  <si>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</si>
  <si>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</si>
  <si>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</si>
  <si>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</si>
  <si>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</si>
  <si>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</si>
  <si>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</si>
  <si>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</si>
  <si>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</si>
  <si>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</si>
  <si>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</si>
  <si>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</si>
  <si>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</si>
  <si>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</si>
  <si>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</si>
  <si>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</si>
  <si>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</si>
  <si>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</si>
  <si>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</si>
  <si>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</si>
  <si>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</si>
  <si>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</si>
  <si>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</si>
  <si>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</si>
  <si>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</si>
  <si>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</si>
  <si>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</si>
  <si>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</si>
  <si>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</si>
  <si>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</si>
  <si>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</si>
  <si>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</si>
  <si>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</si>
  <si>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</si>
  <si>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</si>
  <si>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</si>
  <si>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</si>
  <si>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</si>
  <si>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</si>
  <si>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</si>
  <si>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</si>
  <si>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</si>
  <si>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</si>
  <si>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</si>
  <si>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</si>
  <si>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</si>
  <si>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</si>
  <si>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</si>
  <si>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</si>
  <si>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</si>
  <si>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</si>
  <si>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</si>
  <si>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</si>
  <si>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</si>
  <si>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</si>
  <si>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</si>
  <si>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</si>
  <si>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</si>
  <si>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</si>
  <si>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</si>
  <si>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</si>
  <si>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</si>
  <si>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</si>
  <si>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</si>
  <si>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</si>
  <si>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</si>
  <si>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</si>
  <si>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</si>
  <si>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</si>
  <si>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</si>
  <si>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</si>
  <si>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</si>
  <si>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</si>
  <si>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</si>
  <si>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</si>
  <si>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</si>
  <si>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</si>
  <si>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</si>
  <si>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</si>
  <si>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</si>
  <si>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</si>
  <si>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</si>
  <si>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</si>
  <si>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</si>
  <si>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</si>
  <si>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</si>
  <si>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</si>
  <si>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</si>
  <si>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</si>
  <si>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</si>
  <si>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</si>
  <si>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</si>
  <si>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</si>
  <si>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</si>
  <si>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</si>
  <si>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</si>
  <si>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</si>
  <si>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</si>
  <si>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</si>
  <si>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</si>
  <si>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</si>
  <si>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</si>
  <si>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</si>
  <si>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</si>
  <si>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</si>
  <si>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</si>
  <si>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</si>
  <si>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</si>
  <si>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</si>
  <si>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</si>
  <si>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</si>
  <si>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</si>
  <si>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</si>
  <si>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</si>
  <si>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</si>
  <si>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</si>
  <si>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</si>
  <si>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</si>
  <si>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</si>
  <si>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</si>
  <si>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</si>
  <si>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</si>
  <si>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</si>
  <si>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</si>
  <si>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</si>
  <si>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</si>
  <si>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</si>
  <si>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</si>
  <si>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</si>
  <si>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</si>
  <si>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</si>
  <si>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</si>
  <si>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</si>
  <si>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</si>
  <si>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</si>
  <si>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</si>
  <si>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</si>
  <si>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</si>
  <si>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</si>
  <si>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</si>
  <si>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</si>
  <si>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</si>
  <si>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</si>
  <si>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</si>
  <si>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</si>
  <si>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</si>
  <si>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</si>
  <si>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</si>
  <si>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</si>
  <si>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</si>
  <si>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</si>
  <si>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</si>
  <si>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</si>
  <si>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</si>
  <si>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</si>
  <si>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</si>
  <si>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</si>
  <si>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</si>
  <si>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</si>
  <si>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</si>
  <si>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</si>
  <si>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</si>
  <si>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</si>
  <si>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</si>
  <si>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</si>
  <si>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</si>
  <si>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</si>
  <si>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</si>
  <si>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</si>
  <si>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</si>
  <si>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</si>
  <si>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</si>
  <si>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</si>
  <si>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</si>
  <si>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</si>
  <si>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</si>
  <si>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</si>
  <si>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</si>
  <si>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</si>
  <si>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</si>
  <si>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</si>
  <si>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</si>
  <si>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</si>
  <si>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</si>
  <si>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</si>
  <si>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</si>
  <si>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</si>
  <si>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</si>
  <si>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</si>
  <si>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</si>
  <si>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</si>
  <si>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</si>
  <si>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</si>
  <si>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</si>
  <si>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</si>
  <si>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</si>
  <si>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</si>
  <si>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</si>
  <si>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</si>
  <si>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</si>
  <si>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</si>
  <si>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</si>
  <si>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</si>
  <si>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</si>
  <si>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</si>
  <si>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</si>
  <si>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</si>
  <si>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</si>
  <si>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</si>
  <si>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</si>
  <si>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</si>
  <si>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</si>
  <si>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</si>
  <si>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</si>
  <si>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</si>
  <si>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</si>
  <si>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</si>
  <si>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</si>
  <si>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</si>
  <si>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</si>
  <si>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</si>
  <si>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</si>
  <si>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</si>
  <si>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</si>
  <si>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</si>
  <si>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</si>
  <si>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</si>
  <si>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</si>
  <si>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</si>
  <si>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</si>
  <si>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</si>
  <si>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</si>
  <si>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</si>
  <si>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</si>
  <si>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</si>
  <si>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</si>
  <si>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</si>
  <si>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</si>
  <si>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</si>
  <si>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</si>
  <si>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</si>
  <si>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</si>
  <si>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</si>
  <si>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</si>
  <si>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</si>
  <si>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</si>
  <si>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</si>
  <si>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</si>
  <si>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</si>
  <si>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</si>
  <si>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</si>
  <si>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</si>
  <si>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</si>
  <si>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</si>
  <si>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</si>
  <si>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</si>
  <si>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</si>
  <si>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</si>
  <si>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</si>
  <si>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</si>
  <si>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</si>
  <si>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</si>
  <si>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</si>
  <si>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</si>
  <si>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</si>
  <si>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</si>
  <si>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</si>
  <si>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</si>
  <si>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</si>
  <si>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</si>
  <si>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</si>
  <si>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</si>
  <si>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</si>
  <si>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</si>
  <si>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</si>
  <si>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</si>
  <si>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</si>
  <si>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</si>
  <si>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</si>
  <si>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</si>
  <si>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</si>
  <si>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</si>
  <si>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</si>
  <si>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</si>
  <si>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</si>
  <si>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</si>
  <si>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</si>
  <si>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</si>
  <si>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</si>
  <si>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</si>
  <si>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</si>
  <si>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</si>
  <si>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</si>
  <si>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</si>
  <si>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</si>
  <si>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</si>
  <si>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</si>
  <si>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</si>
  <si>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</si>
  <si>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</si>
  <si>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</si>
  <si>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</si>
  <si>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</si>
  <si>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</si>
  <si>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</si>
  <si>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</si>
  <si>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</si>
  <si>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</si>
  <si>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</si>
  <si>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</si>
  <si>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</si>
  <si>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</si>
  <si>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</si>
  <si>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</si>
  <si>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</si>
  <si>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</si>
  <si>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</si>
  <si>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</si>
  <si>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</si>
  <si>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</si>
  <si>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</si>
  <si>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</si>
  <si>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</si>
  <si>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</si>
  <si>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</si>
  <si>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</si>
  <si>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</si>
  <si>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</si>
  <si>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</si>
  <si>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</si>
  <si>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</si>
  <si>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</si>
  <si>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</si>
  <si>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</si>
  <si>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</si>
  <si>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</si>
  <si>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</si>
  <si>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</si>
  <si>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</si>
  <si>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</si>
  <si>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</si>
  <si>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</si>
  <si>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</si>
  <si>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</si>
  <si>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</si>
  <si>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</si>
  <si>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</si>
  <si>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</si>
  <si>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</si>
  <si>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</si>
  <si>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</si>
  <si>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</si>
  <si>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</si>
  <si>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</si>
  <si>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</si>
  <si>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</si>
  <si>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</si>
  <si>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</si>
  <si>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</si>
  <si>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</si>
  <si>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</si>
  <si>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</si>
  <si>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</si>
  <si>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</si>
  <si>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</si>
  <si>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</si>
  <si>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</si>
  <si>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</si>
  <si>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</si>
  <si>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</si>
  <si>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</si>
  <si>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</si>
  <si>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</si>
  <si>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</si>
  <si>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</si>
  <si>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</si>
  <si>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</si>
  <si>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</si>
  <si>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</si>
  <si>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</si>
  <si>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</si>
  <si>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</si>
  <si>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</si>
  <si>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</si>
  <si>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</si>
  <si>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</si>
  <si>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</si>
  <si>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</si>
  <si>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</si>
  <si>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</si>
  <si>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</si>
  <si>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</si>
  <si>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</si>
  <si>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</si>
  <si>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</si>
  <si>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</si>
  <si>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</si>
  <si>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</si>
  <si>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</si>
  <si>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</si>
  <si>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</si>
  <si>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</si>
  <si>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</si>
  <si>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</si>
  <si>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</si>
  <si>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</si>
  <si>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</si>
  <si>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</si>
  <si>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</si>
  <si>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</si>
  <si>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</si>
  <si>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</si>
  <si>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</si>
  <si>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</si>
  <si>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</si>
  <si>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</si>
  <si>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</si>
  <si>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</si>
  <si>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</si>
  <si>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</si>
  <si>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</si>
  <si>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</si>
  <si>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</si>
  <si>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</si>
  <si>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</si>
  <si>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</si>
  <si>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</si>
  <si>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</si>
  <si>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</si>
  <si>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</si>
  <si>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</si>
  <si>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</si>
  <si>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</si>
  <si>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</si>
  <si>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</si>
  <si>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</si>
  <si>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</si>
  <si>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</si>
  <si>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</si>
  <si>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</si>
  <si>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</si>
  <si>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</si>
  <si>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</si>
  <si>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</si>
  <si>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</si>
  <si>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</si>
  <si>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</si>
  <si>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</si>
  <si>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</si>
  <si>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</si>
  <si>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</si>
  <si>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</si>
  <si>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</si>
  <si>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</si>
  <si>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</si>
  <si>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</si>
  <si>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</si>
  <si>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</si>
  <si>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</si>
  <si>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</si>
  <si>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</si>
  <si>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</si>
  <si>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</si>
  <si>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</si>
  <si>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</si>
  <si>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</si>
  <si>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</si>
  <si>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</si>
  <si>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</si>
  <si>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</si>
  <si>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</si>
  <si>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</si>
  <si>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</si>
  <si>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</si>
  <si>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</si>
  <si>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</si>
  <si>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</si>
  <si>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</si>
  <si>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</si>
  <si>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</si>
  <si>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</si>
  <si>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</si>
  <si>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</si>
  <si>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</si>
  <si>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</si>
  <si>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</si>
  <si>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</si>
  <si>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</si>
  <si>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</si>
  <si>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</si>
  <si>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</si>
  <si>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</si>
  <si>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</si>
  <si>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</si>
  <si>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</si>
  <si>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</si>
  <si>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</si>
  <si>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</si>
  <si>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</si>
  <si>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</si>
  <si>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</si>
  <si>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</si>
  <si>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</si>
  <si>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</si>
  <si>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</si>
  <si>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</si>
  <si>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</si>
  <si>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</si>
  <si>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</si>
  <si>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</si>
  <si>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</si>
  <si>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</si>
  <si>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</si>
  <si>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</si>
  <si>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</si>
  <si>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</si>
  <si>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</si>
  <si>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</si>
  <si>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</si>
  <si>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</si>
  <si>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</si>
  <si>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</si>
  <si>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</si>
  <si>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</si>
  <si>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</si>
  <si>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</si>
  <si>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</si>
  <si>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</si>
  <si>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</si>
  <si>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</si>
  <si>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</si>
  <si>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</si>
  <si>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</si>
  <si>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</si>
  <si>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</si>
  <si>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</si>
  <si>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</si>
  <si>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</si>
  <si>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</si>
  <si>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</si>
  <si>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</si>
  <si>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</si>
  <si>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</si>
  <si>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</si>
  <si>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</si>
  <si>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</si>
  <si>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</si>
  <si>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</si>
  <si>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</si>
  <si>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</si>
  <si>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</si>
  <si>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</si>
  <si>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</si>
  <si>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</si>
  <si>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</si>
  <si>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</si>
  <si>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</si>
  <si>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</si>
  <si>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</si>
  <si>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</si>
  <si>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</si>
  <si>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</si>
  <si>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</si>
  <si>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</si>
  <si>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</si>
  <si>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</si>
  <si>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</si>
  <si>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</si>
  <si>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</si>
  <si>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</si>
  <si>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</si>
  <si>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</si>
  <si>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</si>
  <si>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</si>
  <si>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</si>
  <si>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</si>
  <si>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</si>
  <si>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</si>
  <si>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</si>
  <si>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</si>
  <si>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</si>
  <si>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</si>
  <si>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</si>
  <si>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</si>
  <si>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</si>
  <si>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</si>
  <si>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</si>
  <si>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</si>
  <si>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</si>
  <si>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</si>
  <si>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</si>
  <si>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</si>
  <si>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</si>
  <si>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</si>
  <si>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</si>
  <si>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</si>
  <si>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</si>
  <si>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</si>
  <si>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</si>
  <si>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</si>
  <si>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</si>
  <si>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</si>
  <si>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</si>
  <si>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</si>
  <si>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</si>
  <si>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</si>
  <si>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</si>
  <si>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</si>
  <si>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</si>
  <si>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</si>
  <si>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</si>
  <si>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</si>
  <si>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</si>
  <si>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</si>
  <si>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</si>
  <si>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</si>
  <si>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</si>
  <si>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</si>
  <si>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</si>
  <si>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</si>
  <si>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</si>
  <si>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</si>
  <si>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</si>
  <si>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</si>
  <si>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</si>
  <si>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</si>
  <si>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</si>
  <si>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</si>
  <si>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</si>
  <si>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</si>
  <si>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</si>
  <si>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</si>
  <si>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</si>
  <si>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</si>
  <si>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</si>
  <si>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</si>
  <si>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</si>
  <si>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</si>
  <si>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</si>
  <si>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</si>
  <si>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</si>
  <si>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</si>
  <si>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</si>
  <si>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</si>
  <si>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</si>
  <si>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</si>
  <si>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</si>
  <si>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</si>
  <si>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</si>
  <si>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</si>
  <si>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</si>
  <si>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</si>
  <si>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</si>
  <si>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</si>
  <si>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</si>
  <si>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</si>
  <si>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</si>
  <si>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</si>
  <si>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</si>
  <si>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</si>
  <si>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</si>
  <si>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</si>
  <si>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</si>
  <si>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</si>
  <si>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</si>
  <si>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</si>
  <si>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</si>
  <si>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</si>
  <si>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</si>
  <si>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</si>
  <si>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</si>
  <si>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</si>
  <si>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</si>
  <si>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</si>
  <si>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</si>
  <si>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</si>
  <si>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</si>
  <si>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</si>
  <si>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</si>
  <si>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</si>
  <si>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</si>
  <si>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</si>
  <si>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</si>
  <si>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</si>
  <si>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</si>
  <si>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</si>
  <si>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</si>
  <si>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</si>
  <si>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</si>
  <si>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</si>
  <si>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</si>
  <si>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</si>
  <si>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</si>
  <si>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</si>
  <si>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</si>
  <si>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</si>
  <si>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</si>
  <si>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</si>
  <si>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</si>
  <si>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</si>
  <si>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</si>
  <si>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</si>
  <si>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</si>
  <si>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</si>
  <si>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</si>
  <si>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</si>
  <si>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</si>
  <si>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</si>
  <si>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</si>
  <si>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</si>
  <si>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</si>
  <si>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</si>
  <si>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</si>
  <si>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</si>
  <si>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</si>
  <si>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</si>
  <si>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</si>
  <si>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</si>
  <si>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</si>
  <si>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</si>
  <si>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</si>
  <si>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</si>
  <si>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</si>
  <si>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</si>
  <si>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</si>
  <si>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</si>
  <si>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</si>
  <si>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</si>
  <si>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</si>
  <si>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</si>
  <si>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</si>
  <si>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</si>
  <si>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</si>
  <si>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</si>
  <si>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</si>
  <si>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</si>
  <si>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</si>
  <si>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</si>
  <si>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</si>
  <si>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</si>
  <si>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</si>
  <si>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</si>
  <si>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</si>
  <si>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</si>
  <si>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</si>
  <si>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</si>
  <si>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</si>
  <si>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</si>
  <si>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</si>
  <si>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</si>
  <si>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</si>
  <si>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</si>
  <si>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</si>
  <si>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</si>
  <si>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</si>
  <si>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</si>
  <si>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</si>
  <si>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</si>
  <si>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</si>
  <si>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</si>
  <si>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</si>
  <si>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</si>
  <si>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</si>
  <si>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</si>
  <si>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</si>
  <si>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</si>
  <si>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</si>
  <si>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</si>
  <si>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</si>
  <si>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</si>
  <si>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</si>
  <si>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</si>
  <si>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</si>
  <si>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</si>
  <si>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</si>
  <si>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</si>
  <si>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</si>
  <si>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</si>
  <si>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</si>
  <si>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</si>
  <si>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</si>
  <si>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</si>
  <si>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</si>
  <si>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</si>
  <si>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</si>
  <si>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</si>
  <si>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</si>
  <si>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</si>
  <si>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</si>
  <si>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</si>
  <si>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</si>
  <si>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</si>
  <si>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</si>
  <si>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</si>
  <si>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</si>
  <si>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</si>
  <si>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</si>
  <si>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</si>
  <si>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</si>
  <si>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</si>
  <si>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</si>
  <si>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</si>
  <si>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</si>
  <si>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</si>
  <si>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</si>
  <si>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</si>
  <si>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</si>
  <si>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</si>
  <si>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</si>
  <si>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</si>
  <si>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</si>
  <si>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</si>
  <si>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</si>
  <si>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</si>
  <si>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</si>
  <si>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</si>
  <si>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</si>
  <si>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</si>
  <si>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</si>
  <si>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</si>
  <si>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</si>
  <si>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</si>
  <si>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</si>
  <si>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</si>
  <si>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</si>
  <si>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</si>
  <si>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</si>
  <si>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</si>
  <si>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</si>
  <si>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</si>
  <si>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</si>
  <si>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</si>
  <si>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</si>
  <si>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</si>
  <si>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</si>
  <si>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</si>
  <si>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</si>
  <si>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</si>
  <si>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</si>
  <si>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</si>
  <si>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</si>
  <si>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</si>
  <si>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</si>
  <si>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</si>
  <si>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</si>
  <si>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</si>
  <si>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</si>
  <si>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</si>
  <si>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</si>
  <si>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</si>
  <si>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</si>
  <si>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</si>
  <si>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</si>
  <si>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</si>
  <si>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</si>
  <si>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</si>
  <si>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</si>
  <si>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</si>
  <si>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</si>
  <si>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</si>
  <si>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</si>
  <si>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</si>
  <si>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</si>
  <si>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</si>
  <si>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</si>
  <si>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</si>
  <si>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</si>
  <si>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</si>
  <si>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</si>
  <si>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</si>
  <si>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</si>
  <si>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</si>
  <si>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</si>
  <si>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</si>
  <si>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</si>
  <si>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</si>
  <si>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</si>
  <si>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</si>
  <si>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</si>
  <si>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</si>
  <si>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</si>
  <si>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</si>
  <si>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</si>
  <si>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</si>
  <si>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</si>
  <si>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</si>
  <si>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</si>
  <si>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</si>
  <si>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</si>
  <si>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</si>
  <si>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</si>
  <si>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</si>
  <si>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</si>
  <si>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</si>
  <si>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</si>
  <si>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</si>
  <si>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</si>
  <si>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</si>
  <si>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</si>
  <si>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</si>
  <si>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</si>
  <si>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</si>
  <si>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</si>
  <si>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</si>
  <si>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</si>
  <si>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</si>
  <si>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</si>
  <si>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</si>
  <si>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</si>
  <si>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</si>
  <si>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</si>
  <si>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</si>
  <si>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</si>
  <si>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</si>
  <si>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</si>
  <si>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</si>
  <si>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</si>
  <si>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</si>
  <si>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</si>
  <si>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</si>
  <si>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</si>
  <si>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</si>
  <si>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</si>
  <si>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</si>
  <si>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</si>
  <si>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</si>
  <si>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</si>
  <si>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</si>
  <si>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</si>
  <si>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</si>
  <si>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</si>
  <si>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</si>
  <si>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</si>
  <si>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</si>
  <si>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</si>
  <si>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</si>
  <si>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</si>
  <si>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</si>
  <si>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</si>
  <si>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</si>
  <si>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</si>
  <si>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</si>
  <si>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</si>
  <si>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</si>
  <si>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</si>
  <si>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</si>
  <si>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</si>
  <si>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</si>
  <si>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</si>
  <si>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</si>
  <si>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</si>
  <si>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</si>
  <si>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</si>
  <si>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</si>
  <si>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</si>
  <si>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</si>
  <si>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</si>
  <si>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</si>
  <si>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</si>
  <si>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</si>
  <si>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</si>
  <si>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</si>
  <si>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</si>
  <si>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</si>
  <si>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</si>
  <si>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</si>
  <si>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</si>
  <si>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</si>
  <si>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</si>
  <si>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</si>
  <si>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</si>
  <si>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</si>
  <si>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</si>
  <si>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</si>
  <si>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</si>
  <si>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</si>
  <si>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</si>
  <si>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</si>
  <si>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</si>
  <si>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</si>
  <si>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</si>
  <si>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</si>
  <si>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</si>
  <si>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</si>
  <si>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</si>
  <si>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</si>
  <si>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</si>
  <si>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</si>
  <si>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</si>
  <si>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</si>
  <si>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</si>
  <si>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</si>
  <si>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</si>
  <si>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</si>
  <si>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</si>
  <si>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</si>
  <si>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</si>
  <si>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</si>
  <si>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</si>
  <si>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</si>
  <si>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</si>
  <si>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</si>
  <si>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</si>
  <si>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</si>
  <si>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</si>
  <si>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</si>
  <si>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</si>
  <si>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</si>
  <si>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</si>
  <si>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</si>
  <si>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</si>
  <si>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</si>
  <si>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</si>
  <si>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</si>
  <si>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</si>
  <si>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</si>
  <si>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</si>
  <si>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</si>
  <si>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</si>
  <si>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</si>
  <si>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</si>
  <si>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</si>
  <si>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</si>
  <si>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</si>
  <si>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</si>
  <si>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</si>
  <si>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</si>
  <si>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</si>
  <si>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</si>
  <si>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</si>
  <si>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</si>
  <si>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</si>
  <si>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</si>
  <si>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</si>
  <si>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</si>
  <si>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</si>
  <si>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</si>
  <si>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</si>
  <si>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</si>
  <si>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</si>
  <si>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</si>
  <si>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</si>
  <si>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</si>
  <si>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</si>
  <si>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</si>
  <si>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</si>
  <si>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</si>
  <si>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</si>
  <si>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</si>
  <si>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</si>
  <si>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</si>
  <si>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</si>
  <si>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</si>
  <si>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</si>
  <si>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</si>
  <si>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</si>
  <si>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</si>
  <si>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</si>
  <si>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</si>
  <si>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</si>
  <si>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</si>
  <si>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</si>
  <si>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</si>
  <si>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</si>
  <si>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</si>
  <si>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</si>
  <si>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</si>
  <si>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</si>
  <si>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</si>
  <si>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</si>
  <si>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</si>
  <si>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</si>
  <si>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</si>
  <si>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</si>
  <si>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</si>
  <si>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</si>
  <si>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</si>
  <si>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</si>
  <si>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</si>
  <si>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</si>
  <si>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</si>
  <si>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</si>
  <si>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</si>
  <si>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</si>
  <si>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</si>
  <si>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</si>
  <si>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</si>
  <si>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</si>
  <si>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</si>
  <si>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</si>
  <si>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</si>
  <si>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</si>
  <si>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</si>
  <si>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</si>
  <si>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</si>
  <si>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</si>
  <si>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</si>
  <si>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</si>
  <si>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</si>
  <si>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</si>
  <si>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</si>
  <si>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</si>
  <si>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</si>
  <si>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</si>
  <si>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</si>
  <si>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</si>
  <si>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</si>
  <si>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</si>
  <si>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</si>
  <si>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</si>
  <si>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</si>
  <si>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</si>
  <si>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</si>
  <si>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</si>
  <si>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</si>
  <si>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</si>
  <si>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</si>
  <si>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</si>
  <si>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</si>
  <si>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</si>
  <si>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</si>
  <si>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</si>
  <si>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</si>
  <si>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</si>
  <si>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</si>
  <si>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</si>
  <si>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</si>
  <si>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</si>
  <si>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</si>
  <si>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</si>
  <si>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</si>
  <si>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</si>
  <si>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</si>
  <si>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</si>
  <si>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</si>
  <si>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</si>
  <si>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</si>
  <si>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</si>
  <si>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</si>
  <si>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</si>
  <si>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</si>
  <si>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</si>
  <si>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</si>
  <si>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</si>
  <si>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</si>
  <si>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</si>
  <si>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</si>
  <si>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</si>
  <si>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</si>
  <si>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</si>
  <si>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</si>
  <si>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</si>
  <si>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</si>
  <si>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</si>
  <si>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</si>
  <si>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</si>
  <si>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</si>
  <si>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</si>
  <si>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</si>
  <si>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</si>
  <si>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</si>
  <si>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</si>
  <si>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</si>
  <si>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</si>
  <si>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</si>
  <si>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</si>
  <si>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</si>
  <si>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</si>
  <si>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</si>
  <si>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</si>
  <si>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</si>
  <si>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</si>
  <si>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</si>
  <si>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</si>
  <si>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</si>
  <si>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</si>
  <si>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</si>
  <si>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</si>
  <si>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</si>
  <si>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</si>
  <si>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</si>
  <si>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</si>
  <si>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</si>
  <si>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</si>
  <si>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</si>
  <si>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</si>
  <si>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</si>
  <si>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</si>
  <si>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</si>
  <si>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</si>
  <si>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</si>
  <si>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</si>
  <si>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</si>
  <si>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</si>
  <si>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</si>
  <si>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</si>
  <si>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</si>
  <si>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</si>
  <si>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</si>
  <si>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</si>
  <si>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</si>
  <si>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</si>
  <si>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</si>
  <si>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</si>
  <si>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</si>
  <si>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</si>
  <si>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</si>
  <si>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</si>
  <si>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</si>
  <si>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</si>
  <si>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</si>
  <si>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</si>
  <si>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</si>
  <si>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</si>
  <si>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</si>
  <si>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</si>
  <si>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</si>
  <si>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</si>
  <si>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</si>
  <si>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</si>
  <si>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</si>
  <si>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</si>
  <si>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</si>
  <si>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</si>
  <si>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</si>
  <si>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</si>
  <si>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</si>
  <si>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</si>
  <si>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</si>
  <si>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</si>
  <si>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</si>
  <si>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</si>
  <si>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</si>
  <si>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</si>
  <si>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</si>
  <si>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</si>
  <si>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</si>
  <si>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</si>
  <si>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</si>
  <si>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</si>
  <si>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</si>
  <si>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</si>
  <si>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</si>
  <si>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</si>
  <si>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</si>
  <si>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</si>
  <si>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</si>
  <si>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</si>
  <si>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</si>
  <si>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</si>
  <si>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</si>
  <si>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</si>
  <si>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</si>
  <si>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</si>
  <si>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</si>
  <si>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</si>
  <si>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</si>
  <si>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</si>
  <si>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</si>
  <si>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</si>
  <si>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</si>
  <si>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</si>
  <si>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</si>
  <si>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</si>
  <si>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</si>
  <si>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</si>
  <si>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</si>
  <si>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</si>
  <si>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</si>
  <si>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</si>
  <si>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</si>
  <si>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</si>
  <si>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</si>
  <si>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</si>
  <si>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</si>
  <si>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</si>
  <si>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</si>
  <si>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</si>
  <si>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</si>
  <si>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</si>
  <si>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</si>
  <si>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</si>
  <si>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</si>
  <si>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</si>
  <si>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</si>
  <si>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</si>
  <si>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</si>
  <si>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</si>
  <si>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</si>
  <si>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</si>
  <si>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</si>
  <si>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</si>
  <si>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</si>
  <si>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</si>
  <si>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</si>
  <si>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</si>
  <si>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</si>
  <si>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</si>
  <si>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</si>
  <si>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</si>
  <si>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</si>
  <si>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</si>
  <si>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</si>
  <si>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</si>
  <si>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</si>
  <si>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</si>
  <si>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</si>
  <si>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</si>
  <si>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</si>
  <si>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</si>
  <si>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</si>
  <si>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</si>
  <si>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</si>
  <si>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</si>
  <si>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</si>
  <si>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</si>
  <si>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</si>
  <si>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</si>
  <si>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</si>
  <si>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</si>
  <si>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</si>
  <si>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</si>
  <si>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</si>
  <si>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</si>
  <si>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</si>
  <si>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</si>
  <si>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</si>
  <si>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</si>
  <si>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</si>
  <si>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</si>
  <si>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</si>
  <si>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</si>
  <si>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</si>
  <si>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</si>
  <si>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</si>
  <si>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</si>
  <si>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</si>
  <si>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</si>
  <si>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</si>
  <si>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</si>
  <si>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</si>
  <si>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</si>
  <si>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</si>
  <si>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</si>
  <si>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</si>
  <si>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</si>
  <si>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</si>
  <si>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</si>
  <si>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</si>
  <si>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</si>
  <si>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</si>
  <si>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</si>
  <si>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</si>
  <si>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</si>
  <si>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</si>
  <si>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</si>
  <si>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</si>
  <si>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</si>
  <si>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</si>
  <si>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</si>
  <si>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</si>
  <si>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</si>
  <si>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</si>
  <si>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</si>
  <si>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</si>
  <si>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</si>
  <si>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</si>
  <si>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</si>
  <si>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</si>
  <si>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</si>
  <si>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</si>
  <si>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</si>
  <si>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</si>
  <si>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</si>
  <si>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</si>
  <si>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</si>
  <si>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</si>
  <si>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</si>
  <si>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</si>
  <si>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</si>
  <si>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</si>
  <si>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</si>
  <si>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</si>
  <si>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</si>
  <si>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</si>
  <si>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</si>
  <si>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</si>
  <si>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</si>
  <si>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</si>
  <si>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</si>
  <si>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</si>
  <si>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</si>
  <si>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</si>
  <si>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</si>
  <si>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</si>
  <si>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</si>
  <si>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</si>
  <si>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</si>
  <si>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</si>
  <si>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</si>
  <si>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</si>
  <si>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</si>
  <si>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</si>
  <si>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</si>
  <si>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</si>
  <si>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</si>
  <si>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</si>
  <si>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</si>
  <si>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</si>
  <si>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</si>
  <si>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</si>
  <si>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</si>
  <si>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</si>
  <si>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</si>
  <si>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</si>
  <si>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</si>
  <si>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</si>
  <si>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</si>
  <si>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</si>
  <si>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</si>
  <si>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</si>
  <si>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</si>
  <si>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</si>
  <si>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</si>
  <si>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</si>
  <si>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</si>
  <si>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</si>
  <si>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</si>
  <si>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</si>
  <si>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</si>
  <si>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</si>
  <si>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</si>
  <si>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</si>
  <si>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</si>
  <si>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</si>
  <si>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</si>
  <si>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</si>
  <si>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</si>
  <si>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</si>
  <si>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</si>
  <si>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</si>
  <si>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</si>
  <si>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</si>
  <si>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</si>
  <si>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</si>
  <si>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</si>
  <si>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</si>
  <si>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</si>
  <si>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</si>
  <si>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</si>
  <si>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</si>
  <si>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</si>
  <si>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</si>
  <si>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</si>
  <si>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</si>
  <si>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</si>
  <si>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</si>
  <si>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</si>
  <si>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</si>
  <si>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</si>
  <si>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</si>
  <si>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</si>
  <si>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</si>
  <si>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</si>
  <si>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</si>
  <si>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</si>
  <si>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</si>
  <si>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</si>
  <si>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</si>
  <si>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</si>
  <si>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</si>
  <si>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</si>
  <si>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</si>
  <si>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</si>
  <si>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</si>
  <si>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</si>
  <si>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</si>
  <si>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</si>
  <si>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</si>
  <si>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</si>
  <si>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</si>
  <si>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</si>
  <si>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</si>
  <si>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</si>
  <si>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</si>
  <si>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</si>
  <si>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</si>
  <si>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</si>
  <si>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</si>
  <si>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</si>
  <si>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</si>
  <si>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</si>
  <si>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</si>
  <si>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</si>
  <si>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</si>
  <si>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</si>
  <si>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</si>
  <si>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</si>
  <si>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</si>
  <si>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</si>
  <si>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</si>
  <si>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</si>
  <si>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</si>
  <si>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</si>
  <si>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</si>
  <si>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</si>
  <si>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</si>
  <si>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</si>
  <si>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</si>
  <si>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</si>
  <si>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</si>
  <si>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</si>
  <si>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</si>
  <si>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</si>
  <si>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</si>
  <si>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</si>
  <si>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</si>
  <si>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</si>
  <si>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</si>
  <si>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</si>
  <si>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</si>
  <si>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</si>
  <si>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</si>
  <si>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</si>
  <si>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</si>
  <si>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</si>
  <si>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</si>
  <si>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</si>
  <si>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</si>
  <si>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</si>
  <si>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</si>
  <si>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</si>
  <si>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</si>
  <si>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</si>
  <si>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</si>
  <si>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</si>
  <si>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</si>
  <si>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</si>
  <si>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</si>
  <si>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</si>
  <si>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</si>
  <si>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</si>
  <si>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</si>
  <si>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</si>
  <si>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</si>
  <si>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</si>
  <si>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</si>
  <si>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</si>
  <si>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</si>
  <si>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</si>
  <si>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</si>
  <si>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</si>
  <si>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</si>
  <si>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</si>
  <si>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</si>
  <si>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</si>
  <si>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</si>
  <si>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</si>
  <si>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</si>
  <si>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</si>
  <si>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</si>
  <si>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</si>
  <si>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</si>
  <si>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</si>
  <si>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</si>
  <si>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</si>
  <si>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</si>
  <si>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</si>
  <si>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</si>
  <si>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</si>
  <si>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</si>
  <si>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</si>
  <si>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</si>
  <si>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</si>
  <si>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</si>
  <si>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</si>
  <si>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</si>
  <si>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</si>
  <si>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</si>
  <si>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</si>
  <si>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</si>
  <si>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</si>
  <si>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</si>
  <si>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</si>
  <si>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</si>
  <si>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</si>
  <si>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</si>
  <si>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</si>
  <si>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</si>
  <si>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</si>
  <si>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</si>
  <si>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</si>
  <si>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</si>
  <si>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</si>
  <si>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</si>
  <si>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</si>
  <si>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</si>
  <si>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</si>
  <si>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</si>
  <si>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</si>
  <si>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</si>
  <si>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</si>
  <si>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</si>
  <si>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</si>
  <si>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</si>
  <si>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</si>
  <si>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</si>
  <si>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</si>
  <si>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</si>
  <si>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</si>
  <si>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</si>
  <si>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</si>
  <si>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</si>
  <si>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</si>
  <si>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</si>
  <si>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</si>
  <si>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</si>
  <si>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</si>
  <si>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</si>
  <si>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</si>
  <si>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</si>
  <si>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</si>
  <si>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</si>
  <si>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</si>
  <si>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</si>
  <si>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</si>
  <si>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</si>
  <si>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</si>
  <si>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</si>
  <si>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</si>
  <si>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</si>
  <si>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</si>
  <si>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</si>
  <si>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</si>
  <si>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</si>
  <si>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</si>
  <si>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</si>
  <si>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</si>
  <si>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</si>
  <si>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</si>
  <si>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</si>
  <si>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</si>
  <si>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</si>
  <si>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</si>
  <si>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</si>
  <si>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</si>
  <si>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</si>
  <si>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</si>
  <si>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</si>
  <si>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</si>
  <si>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</si>
  <si>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</si>
  <si>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</si>
  <si>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</si>
  <si>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</si>
  <si>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</si>
  <si>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</si>
  <si>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</si>
  <si>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</si>
  <si>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</si>
  <si>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</si>
  <si>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</si>
  <si>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</si>
  <si>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</si>
  <si>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</si>
  <si>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</si>
  <si>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</si>
  <si>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</si>
  <si>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</si>
  <si>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</si>
  <si>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</si>
  <si>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</si>
  <si>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</si>
  <si>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</si>
  <si>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</si>
  <si>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</si>
  <si>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</si>
  <si>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</si>
  <si>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</si>
  <si>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</si>
  <si>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</si>
  <si>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</si>
  <si>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</si>
  <si>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</si>
  <si>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</si>
  <si>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</si>
  <si>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</si>
  <si>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</si>
  <si>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</si>
  <si>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</si>
  <si>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</si>
  <si>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</si>
  <si>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</si>
  <si>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</si>
  <si>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</si>
  <si>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</si>
  <si>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</si>
  <si>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</si>
  <si>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</si>
  <si>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</si>
  <si>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</si>
  <si>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</si>
  <si>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</si>
  <si>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</si>
  <si>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</si>
  <si>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</si>
  <si>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</si>
  <si>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</si>
  <si>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</si>
  <si>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</si>
  <si>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</si>
  <si>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</si>
  <si>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</si>
  <si>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</si>
  <si>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</si>
  <si>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</si>
  <si>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</si>
  <si>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</si>
  <si>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</si>
  <si>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</si>
  <si>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</si>
  <si>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</si>
  <si>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</si>
  <si>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</si>
  <si>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</si>
  <si>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</si>
  <si>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</si>
  <si>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</si>
  <si>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</si>
  <si>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</si>
  <si>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</si>
  <si>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</si>
  <si>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</si>
  <si>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</si>
  <si>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</si>
  <si>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</si>
  <si>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</si>
  <si>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</si>
  <si>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</si>
  <si>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</si>
  <si>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</si>
  <si>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</si>
  <si>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</si>
  <si>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</si>
  <si>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</si>
  <si>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</si>
  <si>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</si>
  <si>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</si>
  <si>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</si>
  <si>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</si>
  <si>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</si>
  <si>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</si>
  <si>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</si>
  <si>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</si>
  <si>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</si>
  <si>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</si>
  <si>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</si>
  <si>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</si>
  <si>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</si>
  <si>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</si>
  <si>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</si>
  <si>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</si>
  <si>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</si>
  <si>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</si>
  <si>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</si>
  <si>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</si>
  <si>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</si>
  <si>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</si>
  <si>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</si>
  <si>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</si>
  <si>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</si>
  <si>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</si>
  <si>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</si>
  <si>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</si>
  <si>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</si>
  <si>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</si>
  <si>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</si>
  <si>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</si>
  <si>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</si>
  <si>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</si>
  <si>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</si>
  <si>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</si>
  <si>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</si>
  <si>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</si>
  <si>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</si>
  <si>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</si>
  <si>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</si>
  <si>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</si>
  <si>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</si>
  <si>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</si>
  <si>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</si>
  <si>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</si>
  <si>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</si>
  <si>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</si>
  <si>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</si>
  <si>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</si>
  <si>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</si>
  <si>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</si>
  <si>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</si>
  <si>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</si>
  <si>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</si>
  <si>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</si>
  <si>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</si>
  <si>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</si>
  <si>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</si>
  <si>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</si>
  <si>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</si>
  <si>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</si>
  <si>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</si>
  <si>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</si>
  <si>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</si>
  <si>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</si>
  <si>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</si>
  <si>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</si>
  <si>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</si>
  <si>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</si>
  <si>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</si>
  <si>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</si>
  <si>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</si>
  <si>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</si>
  <si>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</si>
  <si>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</si>
  <si>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</si>
  <si>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</si>
  <si>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</si>
  <si>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</si>
  <si>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</si>
  <si>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</si>
  <si>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</si>
  <si>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</si>
  <si>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</si>
  <si>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</si>
  <si>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</si>
  <si>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</si>
  <si>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</si>
  <si>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</si>
  <si>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</si>
  <si>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</si>
  <si>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</si>
  <si>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</si>
  <si>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</si>
  <si>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</si>
  <si>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</si>
  <si>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</si>
  <si>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</si>
  <si>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</si>
  <si>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</si>
  <si>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</si>
  <si>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</si>
  <si>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</si>
  <si>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</si>
  <si>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</si>
  <si>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</si>
  <si>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</si>
  <si>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</si>
  <si>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</si>
  <si>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</si>
  <si>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</si>
  <si>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</si>
  <si>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</si>
  <si>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</si>
  <si>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</si>
  <si>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</si>
  <si>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</si>
  <si>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</si>
  <si>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</si>
  <si>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</si>
  <si>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</si>
  <si>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</si>
  <si>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</si>
  <si>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</si>
  <si>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</si>
  <si>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</si>
  <si>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</si>
  <si>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</si>
  <si>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</si>
  <si>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</si>
  <si>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</si>
  <si>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</si>
  <si>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</si>
  <si>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</si>
  <si>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</si>
  <si>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</si>
  <si>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</si>
  <si>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</si>
  <si>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</si>
  <si>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</si>
  <si>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</si>
  <si>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</si>
  <si>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</si>
  <si>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</si>
  <si>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</si>
  <si>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</si>
  <si>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</si>
  <si>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</si>
  <si>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</si>
  <si>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</si>
  <si>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</si>
  <si>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</si>
  <si>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</si>
  <si>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</si>
  <si>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</si>
  <si>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</si>
  <si>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</si>
  <si>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</si>
  <si>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</si>
  <si>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</si>
  <si>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</si>
  <si>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</si>
  <si>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</si>
  <si>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</si>
  <si>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</si>
  <si>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</si>
  <si>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</si>
  <si>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</si>
  <si>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</si>
  <si>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</si>
  <si>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</si>
  <si>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</si>
  <si>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</si>
  <si>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</si>
  <si>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</si>
  <si>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</si>
  <si>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</si>
  <si>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</si>
  <si>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</si>
  <si>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</si>
  <si>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</si>
  <si>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</si>
  <si>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</si>
  <si>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</si>
  <si>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</si>
  <si>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</si>
  <si>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</si>
  <si>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</si>
  <si>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</si>
  <si>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</si>
  <si>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</si>
  <si>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</si>
  <si>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</si>
  <si>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</si>
  <si>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</si>
  <si>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</si>
  <si>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</si>
  <si>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</si>
  <si>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</si>
  <si>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</si>
  <si>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</si>
  <si>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</si>
  <si>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</si>
  <si>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</si>
  <si>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</si>
  <si>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</si>
  <si>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</si>
  <si>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</si>
  <si>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</si>
  <si>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</si>
  <si>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</si>
  <si>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</si>
  <si>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</si>
  <si>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</si>
  <si>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</si>
  <si>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</si>
  <si>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</si>
  <si>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</si>
  <si>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</si>
  <si>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</si>
  <si>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</si>
  <si>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</si>
  <si>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</si>
  <si>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</si>
  <si>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</si>
  <si>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</si>
  <si>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</si>
  <si>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</si>
  <si>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</si>
  <si>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</si>
  <si>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</si>
  <si>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</si>
  <si>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</si>
  <si>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</si>
  <si>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</si>
  <si>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</si>
  <si>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</si>
  <si>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</si>
  <si>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</si>
  <si>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</si>
  <si>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</si>
  <si>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</si>
  <si>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</si>
  <si>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</si>
  <si>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</si>
  <si>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</si>
  <si>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</si>
  <si>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</si>
  <si>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</si>
  <si>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</si>
  <si>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</si>
  <si>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</si>
  <si>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</si>
  <si>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</si>
  <si>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</si>
  <si>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</si>
  <si>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</si>
  <si>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</si>
  <si>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</si>
  <si>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</si>
  <si>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</si>
  <si>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</si>
  <si>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</si>
  <si>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</si>
  <si>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</si>
  <si>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</si>
  <si>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</si>
  <si>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</si>
  <si>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</si>
  <si>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</si>
  <si>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</si>
  <si>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</si>
  <si>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</si>
  <si>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</si>
  <si>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</si>
  <si>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</si>
  <si>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</si>
  <si>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</si>
  <si>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</si>
  <si>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</si>
  <si>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</si>
  <si>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</si>
  <si>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</si>
  <si>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</si>
  <si>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</si>
  <si>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</si>
  <si>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</si>
  <si>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</si>
  <si>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</si>
  <si>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</si>
  <si>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</si>
  <si>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</si>
  <si>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</si>
  <si>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</si>
  <si>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</si>
  <si>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</si>
  <si>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</si>
  <si>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</si>
  <si>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</si>
  <si>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</si>
  <si>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</si>
  <si>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</si>
  <si>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</si>
  <si>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</si>
  <si>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</si>
  <si>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</si>
  <si>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</si>
  <si>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</si>
  <si>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</si>
  <si>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</si>
  <si>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</si>
  <si>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</si>
  <si>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</si>
  <si>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</si>
  <si>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</si>
  <si>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</si>
  <si>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</si>
  <si>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</si>
  <si>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</si>
  <si>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</si>
  <si>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</si>
  <si>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</si>
  <si>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</si>
  <si>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</si>
  <si>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</si>
  <si>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</si>
  <si>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</si>
  <si>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</si>
  <si>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</si>
  <si>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</si>
  <si>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</si>
  <si>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</si>
  <si>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</si>
  <si>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</si>
  <si>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</si>
  <si>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</si>
  <si>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</si>
  <si>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</si>
  <si>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</si>
  <si>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</si>
  <si>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</si>
  <si>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</si>
  <si>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</si>
  <si>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</si>
  <si>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</si>
  <si>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</si>
  <si>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</si>
  <si>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</si>
  <si>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</si>
  <si>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</si>
  <si>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</si>
  <si>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</si>
  <si>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</si>
  <si>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</si>
  <si>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</si>
  <si>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</si>
  <si>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</si>
  <si>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</si>
  <si>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</si>
  <si>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</si>
  <si>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</si>
  <si>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</si>
  <si>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</si>
  <si>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</si>
  <si>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</si>
  <si>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</si>
  <si>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</si>
  <si>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</si>
  <si>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</si>
  <si>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</si>
  <si>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</si>
  <si>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</si>
  <si>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</si>
  <si>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</si>
  <si>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</si>
  <si>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</si>
  <si>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</si>
  <si>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</si>
  <si>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</si>
  <si>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</si>
  <si>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</si>
  <si>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</si>
  <si>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</si>
  <si>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</si>
  <si>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</si>
  <si>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</si>
  <si>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</si>
  <si>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</si>
  <si>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</si>
  <si>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</si>
  <si>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</si>
  <si>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</si>
  <si>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</si>
  <si>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</si>
  <si>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</si>
  <si>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</si>
  <si>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</si>
  <si>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</si>
  <si>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</si>
  <si>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</si>
  <si>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</si>
  <si>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</si>
  <si>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</si>
  <si>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</si>
  <si>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</si>
  <si>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</si>
  <si>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</si>
  <si>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</si>
  <si>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</si>
  <si>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</si>
  <si>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</si>
  <si>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</si>
  <si>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</si>
  <si>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</si>
  <si>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</si>
  <si>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</si>
  <si>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</si>
  <si>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</si>
  <si>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</si>
  <si>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</si>
  <si>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</si>
  <si>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</si>
  <si>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</si>
  <si>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</si>
  <si>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</si>
  <si>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</si>
  <si>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</si>
  <si>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</si>
  <si>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</si>
  <si>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</si>
  <si>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</si>
  <si>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</si>
  <si>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</si>
  <si>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</si>
  <si>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</si>
  <si>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</si>
  <si>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</si>
  <si>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</si>
  <si>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</si>
  <si>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</si>
  <si>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</si>
  <si>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</si>
  <si>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</si>
  <si>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</si>
  <si>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</si>
  <si>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</si>
  <si>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</si>
  <si>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</si>
  <si>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</si>
  <si>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</si>
  <si>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</si>
  <si>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</si>
  <si>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</si>
  <si>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</si>
  <si>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</si>
  <si>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</si>
  <si>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</si>
  <si>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</si>
  <si>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</si>
  <si>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</si>
  <si>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</si>
  <si>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</si>
  <si>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</si>
  <si>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</si>
  <si>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</si>
  <si>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</si>
  <si>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</si>
  <si>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</si>
  <si>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</si>
  <si>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</si>
  <si>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</si>
  <si>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</si>
  <si>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</si>
  <si>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</si>
  <si>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</si>
  <si>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</si>
  <si>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</si>
  <si>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</si>
  <si>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</si>
  <si>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</si>
  <si>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</si>
  <si>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</si>
  <si>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</si>
  <si>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</si>
  <si>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</si>
  <si>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</si>
  <si>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</si>
  <si>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</si>
  <si>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</si>
  <si>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</si>
  <si>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</si>
  <si>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</si>
  <si>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</si>
  <si>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</si>
  <si>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</si>
  <si>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</si>
  <si>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</si>
  <si>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</si>
  <si>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</si>
  <si>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</si>
  <si>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</si>
  <si>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</si>
  <si>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</si>
  <si>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</si>
  <si>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</si>
  <si>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</si>
  <si>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</si>
  <si>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</si>
  <si>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</si>
  <si>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</si>
  <si>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</si>
  <si>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</si>
  <si>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</si>
  <si>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</si>
  <si>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</si>
  <si>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</si>
  <si>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</si>
  <si>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</si>
  <si>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</si>
  <si>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</si>
  <si>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</si>
  <si>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</si>
  <si>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</si>
  <si>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</si>
  <si>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</si>
  <si>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</si>
  <si>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</si>
  <si>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</si>
  <si>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</si>
  <si>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</si>
  <si>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</si>
  <si>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</si>
  <si>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</si>
  <si>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</si>
  <si>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</si>
  <si>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</si>
  <si>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</si>
  <si>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</si>
  <si>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</si>
  <si>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</si>
  <si>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</si>
  <si>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</si>
  <si>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</si>
  <si>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</si>
  <si>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</si>
  <si>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</si>
  <si>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</si>
  <si>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</si>
  <si>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</si>
  <si>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</si>
  <si>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</si>
  <si>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</si>
  <si>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</si>
  <si>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</si>
  <si>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</si>
  <si>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</si>
  <si>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</si>
  <si>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</si>
  <si>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</si>
  <si>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</si>
  <si>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</si>
  <si>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</si>
  <si>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</si>
  <si>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</si>
  <si>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</si>
  <si>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</si>
  <si>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</si>
  <si>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</si>
  <si>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</si>
  <si>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</si>
  <si>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</si>
  <si>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</si>
  <si>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</si>
  <si>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</si>
  <si>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</si>
  <si>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</si>
  <si>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</si>
  <si>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</si>
  <si>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</si>
  <si>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</si>
  <si>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</si>
  <si>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</si>
  <si>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</si>
  <si>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</si>
  <si>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</si>
  <si>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</si>
  <si>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</si>
  <si>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</si>
  <si>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</si>
  <si>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</si>
  <si>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</si>
  <si>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</si>
  <si>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</si>
  <si>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</si>
  <si>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</si>
  <si>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</si>
  <si>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</si>
  <si>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</si>
  <si>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</si>
  <si>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</si>
  <si>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</si>
  <si>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</si>
  <si>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</si>
  <si>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</si>
  <si>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</si>
  <si>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</si>
  <si>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</si>
  <si>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</si>
  <si>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</si>
  <si>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</si>
  <si>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</si>
  <si>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</si>
  <si>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</si>
  <si>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</si>
  <si>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</si>
  <si>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</si>
  <si>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</si>
  <si>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</si>
  <si>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</si>
  <si>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</si>
  <si>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</si>
  <si>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</si>
  <si>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</si>
  <si>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</si>
  <si>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</si>
  <si>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</si>
  <si>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</si>
  <si>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</si>
  <si>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</si>
  <si>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</si>
  <si>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</si>
  <si>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</si>
  <si>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</si>
  <si>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</si>
  <si>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</si>
  <si>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</si>
  <si>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</si>
  <si>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</si>
  <si>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</si>
  <si>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</si>
  <si>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</si>
  <si>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</si>
  <si>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</si>
  <si>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</si>
  <si>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</si>
  <si>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</si>
  <si>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</si>
  <si>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</si>
  <si>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</si>
  <si>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</si>
  <si>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</si>
  <si>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</si>
  <si>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</si>
  <si>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</si>
  <si>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</si>
  <si>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</si>
  <si>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</si>
  <si>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</si>
  <si>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</si>
  <si>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</si>
  <si>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</si>
  <si>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</si>
  <si>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</si>
  <si>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</si>
  <si>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</si>
  <si>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</si>
  <si>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</si>
  <si>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</si>
  <si>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</si>
  <si>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</si>
  <si>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</si>
  <si>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</si>
  <si>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</si>
  <si>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</si>
  <si>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</si>
  <si>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</si>
  <si>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</si>
  <si>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</si>
  <si>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</si>
  <si>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</si>
  <si>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</si>
  <si>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</si>
  <si>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</si>
  <si>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</si>
  <si>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</si>
  <si>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</si>
  <si>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</si>
  <si>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</si>
  <si>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</si>
  <si>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</si>
  <si>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</si>
  <si>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</si>
  <si>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</si>
  <si>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</si>
  <si>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</si>
  <si>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</si>
  <si>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</si>
  <si>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</si>
  <si>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</si>
  <si>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</si>
  <si>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</si>
  <si>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</si>
  <si>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</si>
  <si>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</si>
  <si>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</si>
  <si>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</si>
  <si>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</si>
  <si>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</si>
  <si>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</si>
  <si>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</si>
  <si>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</si>
  <si>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</si>
  <si>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</si>
  <si>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</si>
  <si>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</si>
  <si>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</si>
  <si>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</si>
  <si>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</si>
  <si>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</si>
  <si>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</si>
  <si>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</si>
  <si>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</si>
  <si>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</si>
  <si>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</si>
  <si>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</si>
  <si>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</si>
  <si>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</si>
  <si>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</si>
  <si>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</si>
  <si>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</si>
  <si>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</si>
  <si>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</si>
  <si>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</si>
  <si>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</si>
  <si>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</si>
  <si>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</si>
  <si>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</si>
  <si>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</si>
  <si>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</si>
  <si>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</si>
  <si>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</si>
  <si>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</si>
  <si>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</si>
  <si>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</si>
  <si>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</si>
  <si>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</si>
  <si>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</si>
  <si>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</si>
  <si>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</si>
  <si>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</si>
  <si>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</si>
  <si>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</si>
  <si>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</si>
  <si>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</si>
  <si>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</si>
  <si>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</si>
  <si>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</si>
  <si>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</si>
  <si>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</si>
  <si>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</si>
  <si>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</si>
  <si>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</si>
  <si>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</si>
  <si>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</si>
  <si>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</si>
  <si>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</si>
  <si>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</si>
  <si>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</si>
  <si>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</si>
  <si>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</si>
  <si>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</si>
  <si>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</si>
  <si>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</si>
  <si>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</si>
  <si>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</si>
  <si>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</si>
  <si>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</si>
  <si>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</si>
  <si>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</si>
  <si>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</si>
  <si>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</si>
  <si>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</si>
  <si>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</si>
  <si>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</si>
  <si>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</si>
  <si>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</si>
  <si>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</si>
  <si>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</si>
  <si>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</si>
  <si>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</si>
  <si>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</si>
  <si>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</si>
  <si>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</si>
  <si>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</si>
  <si>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</si>
  <si>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</si>
  <si>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</si>
  <si>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</si>
  <si>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</si>
  <si>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</si>
  <si>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</si>
  <si>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</si>
  <si>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</si>
  <si>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</si>
  <si>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</si>
  <si>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</si>
  <si>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</si>
  <si>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</si>
  <si>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</si>
  <si>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</si>
  <si>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</si>
  <si>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</si>
  <si>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</si>
  <si>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</si>
  <si>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</si>
  <si>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</si>
  <si>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</si>
  <si>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</si>
  <si>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</si>
  <si>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</si>
  <si>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</si>
  <si>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</si>
  <si>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</si>
  <si>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</si>
  <si>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</si>
  <si>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</si>
  <si>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</si>
  <si>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</si>
  <si>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</si>
  <si>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</si>
  <si>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</si>
  <si>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</si>
  <si>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</si>
  <si>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</si>
  <si>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</si>
  <si>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</si>
  <si>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</si>
  <si>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</si>
  <si>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</si>
  <si>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</si>
  <si>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</si>
  <si>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</si>
  <si>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</si>
  <si>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</si>
  <si>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</si>
  <si>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</si>
  <si>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</si>
  <si>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</si>
  <si>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</si>
  <si>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</si>
  <si>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</si>
  <si>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</si>
  <si>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</si>
  <si>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</si>
  <si>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</si>
  <si>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</si>
  <si>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</si>
  <si>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</si>
  <si>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</si>
  <si>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</si>
  <si>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</si>
  <si>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</si>
  <si>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</si>
  <si>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</si>
  <si>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</si>
  <si>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</si>
  <si>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</si>
  <si>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</si>
  <si>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</si>
  <si>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</si>
  <si>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</si>
  <si>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</si>
  <si>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</si>
  <si>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</si>
  <si>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</si>
  <si>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</si>
  <si>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</si>
  <si>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</si>
  <si>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</si>
  <si>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</si>
  <si>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</si>
  <si>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</si>
  <si>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</si>
  <si>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</si>
  <si>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</si>
  <si>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</si>
  <si>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</si>
  <si>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</si>
  <si>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</si>
  <si>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</si>
  <si>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</si>
  <si>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</si>
  <si>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</si>
  <si>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</si>
  <si>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</si>
  <si>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</si>
  <si>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</si>
  <si>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</si>
  <si>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</si>
  <si>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</si>
  <si>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</si>
  <si>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</si>
  <si>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</si>
  <si>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</si>
  <si>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</si>
  <si>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</si>
  <si>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</si>
  <si>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</si>
  <si>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</si>
  <si>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</si>
  <si>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</si>
  <si>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</si>
  <si>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</si>
  <si>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</si>
  <si>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</si>
  <si>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</si>
  <si>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</si>
  <si>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</si>
  <si>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</si>
  <si>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</si>
  <si>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</si>
  <si>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</si>
  <si>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</si>
  <si>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</si>
  <si>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</si>
  <si>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</si>
  <si>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</si>
  <si>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</si>
  <si>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</si>
  <si>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</si>
  <si>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</si>
  <si>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</si>
  <si>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</si>
  <si>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</si>
  <si>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</si>
  <si>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</si>
  <si>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</si>
  <si>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</si>
  <si>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</si>
  <si>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</si>
  <si>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</si>
  <si>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</si>
  <si>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</si>
  <si>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</si>
  <si>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</si>
  <si>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</si>
  <si>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</si>
  <si>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</si>
  <si>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</si>
  <si>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</si>
  <si>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</si>
  <si>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</si>
  <si>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</si>
  <si>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</si>
  <si>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</si>
  <si>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</si>
  <si>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</si>
  <si>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</si>
  <si>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</si>
  <si>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</si>
  <si>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</si>
  <si>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</si>
  <si>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</si>
  <si>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</si>
  <si>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</si>
  <si>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</si>
  <si>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</si>
  <si>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</si>
  <si>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</si>
  <si>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</si>
  <si>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</si>
  <si>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</si>
  <si>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</si>
  <si>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</si>
  <si>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</si>
  <si>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</si>
  <si>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</si>
  <si>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</si>
  <si>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</si>
  <si>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</si>
  <si>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</si>
  <si>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</si>
  <si>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</si>
  <si>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</si>
  <si>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</si>
  <si>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</si>
  <si>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</si>
  <si>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</si>
  <si>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</si>
  <si>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</si>
  <si>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</si>
  <si>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</si>
  <si>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</si>
  <si>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</si>
  <si>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</si>
  <si>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</si>
  <si>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</si>
  <si>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</si>
  <si>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</si>
  <si>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</si>
  <si>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</si>
  <si>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</si>
  <si>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</si>
  <si>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</si>
  <si>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</si>
  <si>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</si>
  <si>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</si>
  <si>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</si>
  <si>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</si>
  <si>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</si>
  <si>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</si>
  <si>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</si>
  <si>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</si>
  <si>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</si>
  <si>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</si>
  <si>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</si>
  <si>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</si>
  <si>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</si>
  <si>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</si>
  <si>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</si>
  <si>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</si>
  <si>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</si>
  <si>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</si>
  <si>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</si>
  <si>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</si>
  <si>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</si>
  <si>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</si>
  <si>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</si>
  <si>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</si>
  <si>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</si>
  <si>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</si>
  <si>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</si>
  <si>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</si>
  <si>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</si>
  <si>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</si>
  <si>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</si>
  <si>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</si>
  <si>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</si>
  <si>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</si>
  <si>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</si>
  <si>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</si>
  <si>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</si>
  <si>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</si>
  <si>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</si>
  <si>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</si>
  <si>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</si>
  <si>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</si>
  <si>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</si>
  <si>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</si>
  <si>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</si>
  <si>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</si>
  <si>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</si>
  <si>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</si>
  <si>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</si>
  <si>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</si>
  <si>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</si>
  <si>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</si>
  <si>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</si>
  <si>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</si>
  <si>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</si>
  <si>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</si>
  <si>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</si>
  <si>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</si>
  <si>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</si>
  <si>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</si>
  <si>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</si>
  <si>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</si>
  <si>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</si>
  <si>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</si>
  <si>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</si>
  <si>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</si>
  <si>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</si>
  <si>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</si>
  <si>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</si>
  <si>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</si>
  <si>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</si>
  <si>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</si>
  <si>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</si>
  <si>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</si>
  <si>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</si>
  <si>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</si>
  <si>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</si>
  <si>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</si>
  <si>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</si>
  <si>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</si>
  <si>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</si>
  <si>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</si>
  <si>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</si>
  <si>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</si>
  <si>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</si>
  <si>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</si>
  <si>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</si>
  <si>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</si>
  <si>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</si>
  <si>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</si>
  <si>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</si>
  <si>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</si>
  <si>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</si>
  <si>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</si>
  <si>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</si>
  <si>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</si>
  <si>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</si>
  <si>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</si>
  <si>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</si>
  <si>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</si>
  <si>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</si>
  <si>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</si>
  <si>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</si>
  <si>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</si>
  <si>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</si>
  <si>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</si>
  <si>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</si>
  <si>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</si>
  <si>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</si>
  <si>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</si>
  <si>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</si>
  <si>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</si>
  <si>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</si>
  <si>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</si>
  <si>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</si>
  <si>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</si>
  <si>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</si>
  <si>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</si>
  <si>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</si>
  <si>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</si>
  <si>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</si>
  <si>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</si>
  <si>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</si>
  <si>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</si>
  <si>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</si>
  <si>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</si>
  <si>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</si>
  <si>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</si>
  <si>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</si>
  <si>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</si>
  <si>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</si>
  <si>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</si>
  <si>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</si>
  <si>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</si>
  <si>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</si>
  <si>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</si>
  <si>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</si>
  <si>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</si>
  <si>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</si>
  <si>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</si>
  <si>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</si>
  <si>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</si>
  <si>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</si>
  <si>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</si>
  <si>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</si>
  <si>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</si>
  <si>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</si>
  <si>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</si>
  <si>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</si>
  <si>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</si>
  <si>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</si>
  <si>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</si>
  <si>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</si>
  <si>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</si>
  <si>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</si>
  <si>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</si>
  <si>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</si>
  <si>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</si>
  <si>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</si>
  <si>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</si>
  <si>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</si>
  <si>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</si>
  <si>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</si>
  <si>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</si>
  <si>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</si>
  <si>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</si>
  <si>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</si>
  <si>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</si>
  <si>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</si>
  <si>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</si>
  <si>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</si>
  <si>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</si>
  <si>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</si>
  <si>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</si>
  <si>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</si>
  <si>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</si>
  <si>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</si>
  <si>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</si>
  <si>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</si>
  <si>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</si>
  <si>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</si>
  <si>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</si>
  <si>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</si>
  <si>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</si>
  <si>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</si>
  <si>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</si>
  <si>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</si>
  <si>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</si>
  <si>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</si>
  <si>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</si>
  <si>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</si>
  <si>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</si>
  <si>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</si>
  <si>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</si>
  <si>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</si>
  <si>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</si>
  <si>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</si>
  <si>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</si>
  <si>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</si>
  <si>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</si>
  <si>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</si>
  <si>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</si>
  <si>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</si>
  <si>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</si>
  <si>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</si>
  <si>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</si>
  <si>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</si>
  <si>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</si>
  <si>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</si>
  <si>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</si>
  <si>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</si>
  <si>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</si>
  <si>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</si>
  <si>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</si>
  <si>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</si>
  <si>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</si>
  <si>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</si>
  <si>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</si>
  <si>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</si>
  <si>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</si>
  <si>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</si>
  <si>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</si>
  <si>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</si>
  <si>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</si>
  <si>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</si>
  <si>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</si>
  <si>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</si>
  <si>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</si>
  <si>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</si>
  <si>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</si>
  <si>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</si>
  <si>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</si>
  <si>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</si>
  <si>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</si>
  <si>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</si>
  <si>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</si>
  <si>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</si>
  <si>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</si>
  <si>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</si>
  <si>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</si>
  <si>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</si>
  <si>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</si>
  <si>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</si>
  <si>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</si>
  <si>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</si>
  <si>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</si>
  <si>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</si>
  <si>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</si>
  <si>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</si>
  <si>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</si>
  <si>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</si>
  <si>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</si>
  <si>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</si>
  <si>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</si>
  <si>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</si>
  <si>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</si>
  <si>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</si>
  <si>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</si>
  <si>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</si>
  <si>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</si>
  <si>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</si>
  <si>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</si>
  <si>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</si>
  <si>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</si>
  <si>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</si>
  <si>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</si>
  <si>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</si>
  <si>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</si>
  <si>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</si>
  <si>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</si>
  <si>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</si>
  <si>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</si>
  <si>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</si>
  <si>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</si>
  <si>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</si>
  <si>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</si>
  <si>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</si>
  <si>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</si>
  <si>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</si>
  <si>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</si>
  <si>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</si>
  <si>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</si>
  <si>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</si>
  <si>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</si>
  <si>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</si>
  <si>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</si>
  <si>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</si>
  <si>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</si>
  <si>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</si>
  <si>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</si>
  <si>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</si>
  <si>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</si>
  <si>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</si>
  <si>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</si>
  <si>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</si>
  <si>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</si>
  <si>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</si>
  <si>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</si>
  <si>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</si>
  <si>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</si>
  <si>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</si>
  <si>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</si>
  <si>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</si>
  <si>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</si>
  <si>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</si>
  <si>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</si>
  <si>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</si>
  <si>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</si>
  <si>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</si>
  <si>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</si>
  <si>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</si>
  <si>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</si>
  <si>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</si>
  <si>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</si>
  <si>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</si>
  <si>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</si>
  <si>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</si>
  <si>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</si>
  <si>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</si>
  <si>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</si>
  <si>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</si>
  <si>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</si>
  <si>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</si>
  <si>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</si>
  <si>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</si>
  <si>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</si>
  <si>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</si>
  <si>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</si>
  <si>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</si>
  <si>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</si>
  <si>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</si>
  <si>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</si>
  <si>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</si>
  <si>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</si>
  <si>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</si>
  <si>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</si>
  <si>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</si>
  <si>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</si>
  <si>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</si>
  <si>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</si>
  <si>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</si>
  <si>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</si>
  <si>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</si>
  <si>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</si>
  <si>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</si>
  <si>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</si>
  <si>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</si>
  <si>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</si>
  <si>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</si>
  <si>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</si>
  <si>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</si>
  <si>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</si>
  <si>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</si>
  <si>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</si>
  <si>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</si>
  <si>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</si>
  <si>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</si>
  <si>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</si>
  <si>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</si>
  <si>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</si>
  <si>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</si>
  <si>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</si>
  <si>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</si>
  <si>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</si>
  <si>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</si>
  <si>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</si>
  <si>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</si>
  <si>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</si>
  <si>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</si>
  <si>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</si>
  <si>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</si>
  <si>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</si>
  <si>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</si>
  <si>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</si>
  <si>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</si>
  <si>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</si>
  <si>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</si>
  <si>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</si>
  <si>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</si>
  <si>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</si>
  <si>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</si>
  <si>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</si>
  <si>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</si>
  <si>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</si>
  <si>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</si>
  <si>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</si>
  <si>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</si>
  <si>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</si>
  <si>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</si>
  <si>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</si>
  <si>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</si>
  <si>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</si>
  <si>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</si>
  <si>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</si>
  <si>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</si>
  <si>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</si>
  <si>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</si>
  <si>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</si>
  <si>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</si>
  <si>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</si>
  <si>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</si>
  <si>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</si>
  <si>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</si>
  <si>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</si>
  <si>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</si>
  <si>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</si>
  <si>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</si>
  <si>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</si>
  <si>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</si>
  <si>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</si>
  <si>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</si>
  <si>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</si>
  <si>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</si>
  <si>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</si>
  <si>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</si>
  <si>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</si>
  <si>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</si>
  <si>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</si>
  <si>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</si>
  <si>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</si>
  <si>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</si>
  <si>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</si>
  <si>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</si>
  <si>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</si>
  <si>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</si>
  <si>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</si>
  <si>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</si>
  <si>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</si>
  <si>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</si>
  <si>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</si>
  <si>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</si>
  <si>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</si>
  <si>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</si>
  <si>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</si>
  <si>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</si>
  <si>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</si>
  <si>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</si>
  <si>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</si>
  <si>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</si>
  <si>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</si>
  <si>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</si>
  <si>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</si>
  <si>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</si>
  <si>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</si>
  <si>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</si>
  <si>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</si>
  <si>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</si>
  <si>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</si>
  <si>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</si>
  <si>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</si>
  <si>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</si>
  <si>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</si>
  <si>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</si>
  <si>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</si>
  <si>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</si>
  <si>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</si>
  <si>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</si>
  <si>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</si>
  <si>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</si>
  <si>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</si>
  <si>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</si>
  <si>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</si>
  <si>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</si>
  <si>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</si>
  <si>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</si>
  <si>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</si>
  <si>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</si>
  <si>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</si>
  <si>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</si>
  <si>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</si>
  <si>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</si>
  <si>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</si>
  <si>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</si>
  <si>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</si>
  <si>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</si>
  <si>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</si>
  <si>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</si>
  <si>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</si>
  <si>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</si>
  <si>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</si>
  <si>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</si>
  <si>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</si>
  <si>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</si>
  <si>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</si>
  <si>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</si>
  <si>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</si>
  <si>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</si>
  <si>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</si>
  <si>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</si>
  <si>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</si>
  <si>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</si>
  <si>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</si>
  <si>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</si>
  <si>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</si>
  <si>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</si>
  <si>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</si>
  <si>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</si>
  <si>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</si>
  <si>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</si>
  <si>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</si>
  <si>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</si>
  <si>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</si>
  <si>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</si>
  <si>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</si>
  <si>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</si>
  <si>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</si>
  <si>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</si>
  <si>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</si>
  <si>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</si>
  <si>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</si>
  <si>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</si>
  <si>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</si>
  <si>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</si>
  <si>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</si>
  <si>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</si>
  <si>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</si>
  <si>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</si>
  <si>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</si>
  <si>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</si>
  <si>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</si>
  <si>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</si>
  <si>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</si>
  <si>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</si>
  <si>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</si>
  <si>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</si>
  <si>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</si>
  <si>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</si>
  <si>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</si>
  <si>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</si>
  <si>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</si>
  <si>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</si>
  <si>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</si>
  <si>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</si>
  <si>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</si>
  <si>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</si>
  <si>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</si>
  <si>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</si>
  <si>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</si>
  <si>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</si>
  <si>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</si>
  <si>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</si>
  <si>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</si>
  <si>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</si>
  <si>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</si>
  <si>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</si>
  <si>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</si>
  <si>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</si>
  <si>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</si>
  <si>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</si>
  <si>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</si>
  <si>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</si>
  <si>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</si>
  <si>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</si>
  <si>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</si>
  <si>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</si>
  <si>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</si>
  <si>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</si>
  <si>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</si>
  <si>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</si>
  <si>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</si>
  <si>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</si>
  <si>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</si>
  <si>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</si>
  <si>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</si>
  <si>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</si>
  <si>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</si>
  <si>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</si>
  <si>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</si>
  <si>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</si>
  <si>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</si>
  <si>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</si>
  <si>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</si>
  <si>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</si>
  <si>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</si>
  <si>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</si>
  <si>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</si>
  <si>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</si>
  <si>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</si>
  <si>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</si>
  <si>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</si>
  <si>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</si>
  <si>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</si>
  <si>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</si>
  <si>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</si>
  <si>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</si>
  <si>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</si>
  <si>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</si>
  <si>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</si>
  <si>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</si>
  <si>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</si>
  <si>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</si>
  <si>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</si>
  <si>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</si>
  <si>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</si>
  <si>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</si>
  <si>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</si>
  <si>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</si>
  <si>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</si>
  <si>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</si>
  <si>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</si>
  <si>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</si>
  <si>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</si>
  <si>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</si>
  <si>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</si>
  <si>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</si>
  <si>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</si>
  <si>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</si>
  <si>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</si>
  <si>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</si>
  <si>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</si>
  <si>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</si>
  <si>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</si>
  <si>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</si>
  <si>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</si>
  <si>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</si>
  <si>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</si>
  <si>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</si>
  <si>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</si>
  <si>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</si>
  <si>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</si>
  <si>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</si>
  <si>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</si>
  <si>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</si>
  <si>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</si>
  <si>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</si>
  <si>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</si>
  <si>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</si>
  <si>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</si>
  <si>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</si>
  <si>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</si>
  <si>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</si>
  <si>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</si>
  <si>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</si>
  <si>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</si>
  <si>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</si>
  <si>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</si>
  <si>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</si>
  <si>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</si>
  <si>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</si>
  <si>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</si>
  <si>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</si>
  <si>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</si>
  <si>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</si>
  <si>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</si>
  <si>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</si>
  <si>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</si>
  <si>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</si>
  <si>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</si>
  <si>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</si>
  <si>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</si>
  <si>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</si>
  <si>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</si>
  <si>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</si>
  <si>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</si>
  <si>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</si>
  <si>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</si>
  <si>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</si>
  <si>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</si>
  <si>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</si>
  <si>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</si>
  <si>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</si>
  <si>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</si>
  <si>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</si>
  <si>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</si>
  <si>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</si>
  <si>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</si>
  <si>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</si>
  <si>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</si>
  <si>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</si>
  <si>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</si>
  <si>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</si>
  <si>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</si>
  <si>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</si>
  <si>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</si>
  <si>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</si>
  <si>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</si>
  <si>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</si>
  <si>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</si>
  <si>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</si>
  <si>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</si>
  <si>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</si>
  <si>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</si>
  <si>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</si>
  <si>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</si>
  <si>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</si>
  <si>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</si>
  <si>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</si>
  <si>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</si>
  <si>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</si>
  <si>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</si>
  <si>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</si>
  <si>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</si>
  <si>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</si>
  <si>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</si>
  <si>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</si>
  <si>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</si>
  <si>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</si>
  <si>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</si>
  <si>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</si>
  <si>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</si>
  <si>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</si>
  <si>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</si>
  <si>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</si>
  <si>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</si>
  <si>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</si>
  <si>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</si>
  <si>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</si>
  <si>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</si>
  <si>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</si>
  <si>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</si>
  <si>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</si>
  <si>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</si>
  <si>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</si>
  <si>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</si>
  <si>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</si>
  <si>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</si>
  <si>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</si>
  <si>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</si>
  <si>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</si>
  <si>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</si>
  <si>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</si>
  <si>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</si>
  <si>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</si>
  <si>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</si>
  <si>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</si>
  <si>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</si>
  <si>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</si>
  <si>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</si>
  <si>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</si>
  <si>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</si>
  <si>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</si>
  <si>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</si>
  <si>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</si>
  <si>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</si>
  <si>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</si>
  <si>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</si>
  <si>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</si>
  <si>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</si>
  <si>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</si>
  <si>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</si>
  <si>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</si>
  <si>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</si>
  <si>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</si>
  <si>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</si>
  <si>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</si>
  <si>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</si>
  <si>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</si>
  <si>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</si>
  <si>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</si>
  <si>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</si>
  <si>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</si>
  <si>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</si>
  <si>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</si>
  <si>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</si>
  <si>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</si>
  <si>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</si>
  <si>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</si>
  <si>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</si>
  <si>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</si>
  <si>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</si>
  <si>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</si>
  <si>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</si>
  <si>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</si>
  <si>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</si>
  <si>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</si>
  <si>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</si>
  <si>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</si>
  <si>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</si>
  <si>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</si>
  <si>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</si>
  <si>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</si>
  <si>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</si>
  <si>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</si>
  <si>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</si>
  <si>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</si>
  <si>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</si>
  <si>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</si>
  <si>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</si>
  <si>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</si>
  <si>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</si>
  <si>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</si>
  <si>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</si>
  <si>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</si>
  <si>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</si>
  <si>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</si>
  <si>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</si>
  <si>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</si>
  <si>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</si>
  <si>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</si>
  <si>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</si>
  <si>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</si>
  <si>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</si>
  <si>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</si>
  <si>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</si>
  <si>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</si>
  <si>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</si>
  <si>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</si>
  <si>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</si>
  <si>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</si>
  <si>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</si>
  <si>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</si>
  <si>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</si>
  <si>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</si>
  <si>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</si>
  <si>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</si>
  <si>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</si>
  <si>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</si>
  <si>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</si>
  <si>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</si>
  <si>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</si>
  <si>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</si>
  <si>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</si>
  <si>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</si>
  <si>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</si>
  <si>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</si>
  <si>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</si>
  <si>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</si>
  <si>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</si>
  <si>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</si>
  <si>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</si>
  <si>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</si>
  <si>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</si>
  <si>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</si>
  <si>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</si>
  <si>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</si>
  <si>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</si>
  <si>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</si>
  <si>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</si>
  <si>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</si>
  <si>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</si>
  <si>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</si>
  <si>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</si>
  <si>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</si>
  <si>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</si>
  <si>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</si>
  <si>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</si>
  <si>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</si>
  <si>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</si>
  <si>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</si>
  <si>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</si>
  <si>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</si>
  <si>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</si>
  <si>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</si>
  <si>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</si>
  <si>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</si>
  <si>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</si>
  <si>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</si>
  <si>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</si>
  <si>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</si>
  <si>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</si>
  <si>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</si>
  <si>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</si>
  <si>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</si>
  <si>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</si>
  <si>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</si>
  <si>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</si>
  <si>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</si>
  <si>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</si>
  <si>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</si>
  <si>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</si>
  <si>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</si>
  <si>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</si>
  <si>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</si>
  <si>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</si>
  <si>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</si>
  <si>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</si>
  <si>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</si>
  <si>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</si>
  <si>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</si>
  <si>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</si>
  <si>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</si>
  <si>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</si>
  <si>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</si>
  <si>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</si>
  <si>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</si>
  <si>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</si>
  <si>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</si>
  <si>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</si>
  <si>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</si>
  <si>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</si>
  <si>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</si>
  <si>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</si>
  <si>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</si>
  <si>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</si>
  <si>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</si>
  <si>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</si>
  <si>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</si>
  <si>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</si>
  <si>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</si>
  <si>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</si>
  <si>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</si>
  <si>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</si>
  <si>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</si>
  <si>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</si>
  <si>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</si>
  <si>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</si>
  <si>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</si>
  <si>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</si>
  <si>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</si>
  <si>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</si>
  <si>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</si>
  <si>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</si>
  <si>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</si>
  <si>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</si>
  <si>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</si>
  <si>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</si>
  <si>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</si>
  <si>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</si>
  <si>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</si>
  <si>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</si>
  <si>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</si>
  <si>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</si>
  <si>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</si>
  <si>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</si>
  <si>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</si>
  <si>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</si>
  <si>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</si>
  <si>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</si>
  <si>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</si>
  <si>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</si>
  <si>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</si>
  <si>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</si>
  <si>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</si>
  <si>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</si>
  <si>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</si>
  <si>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</si>
  <si>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</si>
  <si>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</si>
  <si>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</si>
  <si>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</si>
  <si>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</si>
  <si>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</si>
  <si>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</si>
  <si>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</si>
  <si>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</si>
  <si>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</si>
  <si>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</si>
  <si>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</si>
  <si>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</si>
  <si>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</si>
  <si>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</si>
  <si>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</si>
  <si>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</si>
  <si>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</si>
  <si>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</si>
  <si>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</si>
  <si>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</si>
  <si>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</si>
  <si>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</si>
  <si>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</si>
  <si>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</si>
  <si>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</si>
  <si>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</si>
  <si>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</si>
  <si>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</si>
  <si>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</si>
  <si>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</si>
  <si>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</si>
  <si>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</si>
  <si>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</si>
  <si>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</si>
  <si>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</si>
  <si>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</si>
  <si>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</si>
  <si>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</si>
  <si>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</si>
  <si>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</si>
  <si>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</si>
  <si>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</si>
  <si>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</si>
  <si>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</si>
  <si>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</si>
  <si>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</si>
  <si>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</si>
  <si>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</si>
  <si>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</si>
  <si>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</si>
  <si>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</si>
  <si>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</si>
  <si>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</si>
  <si>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</si>
  <si>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</si>
  <si>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</si>
  <si>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</si>
  <si>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</si>
  <si>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</si>
  <si>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</si>
  <si>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</si>
  <si>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</si>
  <si>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</si>
  <si>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</si>
  <si>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</si>
  <si>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</si>
  <si>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</si>
  <si>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</si>
  <si>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</si>
  <si>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</si>
  <si>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</si>
  <si>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</si>
  <si>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</si>
  <si>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</si>
  <si>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</si>
  <si>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</si>
  <si>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</si>
  <si>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</si>
  <si>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</si>
  <si>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</si>
  <si>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</si>
  <si>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</si>
  <si>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</si>
  <si>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</si>
  <si>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</si>
  <si>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</si>
  <si>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</si>
  <si>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</si>
  <si>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</si>
  <si>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</si>
  <si>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</si>
  <si>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</si>
  <si>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</si>
  <si>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</si>
  <si>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</si>
  <si>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</si>
  <si>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</si>
  <si>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</si>
  <si>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</si>
  <si>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</si>
  <si>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</si>
  <si>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</si>
  <si>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</si>
  <si>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</si>
  <si>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</si>
  <si>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</si>
  <si>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</si>
  <si>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</si>
  <si>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</si>
  <si>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</si>
  <si>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</si>
  <si>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</si>
  <si>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</si>
  <si>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</si>
  <si>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</si>
  <si>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</si>
  <si>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</si>
  <si>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</si>
  <si>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</si>
  <si>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</si>
  <si>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</si>
  <si>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</si>
  <si>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</si>
  <si>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</si>
  <si>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</si>
  <si>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</si>
  <si>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</si>
  <si>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</si>
  <si>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</si>
  <si>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</si>
  <si>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</si>
  <si>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</si>
  <si>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</si>
  <si>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</si>
  <si>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</si>
  <si>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</si>
  <si>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</si>
  <si>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</si>
  <si>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</si>
  <si>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</si>
  <si>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</si>
  <si>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</si>
  <si>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</si>
  <si>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</si>
  <si>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</si>
  <si>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</si>
  <si>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</si>
  <si>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</si>
  <si>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</si>
  <si>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</si>
  <si>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</si>
  <si>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</si>
  <si>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</si>
  <si>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</si>
  <si>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</si>
  <si>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</si>
  <si>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</si>
  <si>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</si>
  <si>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</si>
  <si>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</si>
  <si>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</si>
  <si>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</si>
  <si>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</si>
  <si>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</si>
  <si>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</si>
  <si>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</si>
  <si>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</si>
  <si>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</si>
  <si>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</si>
  <si>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</si>
  <si>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</si>
  <si>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</si>
  <si>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</si>
  <si>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</si>
  <si>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</si>
  <si>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</si>
  <si>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</si>
  <si>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</si>
  <si>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</si>
  <si>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</si>
  <si>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</si>
  <si>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</si>
  <si>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</si>
  <si>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</si>
  <si>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</si>
  <si>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</si>
  <si>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</si>
  <si>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</si>
  <si>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</si>
  <si>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</si>
  <si>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</si>
  <si>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</si>
  <si>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</si>
  <si>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</si>
  <si>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</si>
  <si>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</si>
  <si>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</si>
  <si>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</si>
  <si>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</si>
  <si>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</si>
  <si>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</si>
  <si>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</si>
  <si>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</si>
  <si>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</si>
  <si>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</si>
  <si>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</si>
  <si>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</si>
  <si>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</si>
  <si>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</si>
  <si>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</si>
  <si>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</si>
  <si>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</si>
  <si>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</si>
  <si>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</si>
  <si>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</si>
  <si>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</si>
  <si>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</si>
  <si>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</si>
  <si>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</si>
  <si>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</si>
  <si>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</si>
  <si>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</si>
  <si>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</si>
  <si>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</si>
  <si>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</si>
  <si>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</si>
  <si>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</si>
  <si>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</si>
  <si>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</si>
  <si>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</si>
  <si>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</si>
  <si>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</si>
  <si>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</si>
  <si>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</si>
  <si>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</si>
  <si>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</si>
  <si>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</si>
  <si>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</si>
  <si>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</si>
  <si>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</si>
  <si>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</si>
  <si>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</si>
  <si>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</si>
  <si>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</si>
  <si>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</si>
  <si>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</si>
  <si>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</si>
  <si>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</si>
  <si>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</si>
  <si>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</si>
  <si>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</si>
  <si>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</si>
  <si>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</si>
  <si>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</si>
  <si>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</si>
  <si>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</si>
  <si>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</si>
  <si>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</si>
  <si>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</si>
  <si>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</si>
  <si>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</si>
  <si>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</si>
  <si>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</si>
  <si>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</si>
  <si>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</si>
  <si>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</si>
  <si>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</si>
  <si>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</si>
  <si>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</si>
  <si>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</si>
  <si>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</si>
  <si>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</si>
  <si>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</si>
  <si>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</si>
  <si>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</si>
  <si>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</si>
  <si>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</si>
  <si>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</si>
  <si>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</si>
  <si>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</si>
  <si>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</si>
  <si>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</si>
  <si>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</si>
  <si>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</si>
  <si>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</si>
  <si>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</si>
  <si>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</si>
  <si>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</si>
  <si>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</si>
  <si>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</si>
  <si>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</si>
  <si>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</si>
  <si>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</si>
  <si>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</si>
  <si>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</si>
  <si>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</si>
  <si>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</si>
  <si>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</si>
  <si>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</si>
  <si>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</si>
  <si>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</si>
  <si>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</si>
  <si>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</si>
  <si>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</si>
  <si>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</si>
  <si>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</si>
  <si>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</si>
  <si>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</si>
  <si>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</si>
  <si>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</si>
  <si>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</si>
  <si>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</si>
  <si>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</si>
  <si>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</si>
  <si>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</si>
  <si>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</si>
  <si>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</si>
  <si>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</si>
  <si>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</si>
  <si>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</si>
  <si>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</si>
  <si>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</si>
  <si>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</si>
  <si>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</si>
  <si>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</si>
  <si>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</si>
  <si>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</si>
  <si>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</si>
  <si>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</si>
  <si>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</si>
  <si>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</si>
  <si>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</si>
  <si>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</si>
  <si>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</si>
  <si>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</si>
  <si>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</si>
  <si>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</si>
  <si>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</si>
  <si>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</si>
  <si>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</si>
  <si>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</si>
  <si>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</si>
  <si>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</si>
  <si>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</si>
  <si>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</si>
  <si>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</si>
  <si>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</si>
  <si>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</si>
  <si>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</si>
  <si>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</si>
  <si>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</si>
  <si>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</si>
  <si>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</si>
  <si>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</si>
  <si>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</si>
  <si>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</si>
  <si>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</si>
  <si>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</si>
  <si>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</si>
  <si>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</si>
  <si>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</si>
  <si>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</si>
  <si>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</si>
  <si>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</si>
  <si>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</si>
  <si>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</si>
  <si>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</si>
  <si>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</si>
  <si>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</si>
  <si>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</si>
  <si>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</si>
  <si>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</si>
  <si>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</si>
  <si>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</si>
  <si>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</si>
  <si>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</si>
  <si>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</si>
  <si>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</si>
  <si>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</si>
  <si>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</si>
  <si>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</si>
  <si>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</si>
  <si>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</si>
  <si>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</si>
  <si>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</si>
  <si>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</si>
  <si>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</si>
  <si>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</si>
  <si>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</si>
  <si>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</si>
  <si>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</si>
  <si>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</si>
  <si>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</si>
  <si>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</si>
  <si>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</si>
  <si>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</si>
  <si>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</si>
  <si>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</si>
  <si>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</si>
  <si>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</si>
  <si>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</si>
  <si>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</si>
  <si>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</si>
  <si>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</si>
  <si>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</si>
  <si>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</si>
  <si>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</si>
  <si>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</si>
  <si>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</si>
  <si>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</si>
  <si>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</si>
  <si>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</si>
  <si>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</si>
  <si>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</si>
  <si>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</si>
  <si>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</si>
  <si>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</si>
  <si>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</si>
  <si>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</si>
  <si>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</si>
  <si>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</si>
  <si>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</si>
  <si>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</si>
  <si>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</si>
  <si>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</si>
  <si>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</si>
  <si>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</si>
  <si>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</si>
  <si>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</si>
  <si>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</si>
  <si>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</si>
  <si>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</si>
  <si>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</si>
  <si>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</si>
  <si>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</si>
  <si>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</si>
  <si>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</si>
  <si>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</si>
  <si>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</si>
  <si>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</si>
  <si>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</si>
  <si>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</si>
  <si>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</si>
  <si>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</si>
  <si>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</si>
  <si>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</si>
  <si>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</si>
  <si>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</si>
  <si>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</si>
  <si>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</si>
  <si>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</si>
  <si>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</si>
  <si>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</si>
  <si>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</si>
  <si>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</si>
  <si>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</si>
  <si>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</si>
  <si>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</si>
  <si>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</si>
  <si>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</si>
  <si>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</si>
  <si>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</si>
  <si>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</si>
  <si>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</si>
  <si>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</si>
  <si>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</si>
  <si>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</si>
  <si>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</si>
  <si>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</si>
  <si>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</si>
  <si>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</si>
  <si>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</si>
  <si>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</si>
  <si>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</si>
  <si>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</si>
  <si>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</si>
  <si>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</si>
  <si>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</si>
  <si>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</si>
  <si>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</si>
  <si>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</si>
  <si>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</si>
  <si>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</si>
  <si>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</si>
  <si>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</si>
  <si>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</si>
  <si>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</si>
  <si>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</si>
  <si>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</si>
  <si>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</si>
  <si>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</si>
  <si>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</si>
  <si>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</si>
  <si>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</si>
  <si>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</si>
  <si>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</si>
  <si>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</si>
  <si>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</si>
  <si>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</si>
  <si>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</si>
  <si>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</si>
  <si>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</si>
  <si>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</si>
  <si>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</si>
  <si>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</si>
  <si>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</si>
  <si>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</si>
  <si>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</si>
  <si>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</si>
  <si>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</si>
  <si>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</si>
  <si>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</si>
  <si>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</si>
  <si>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</si>
  <si>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</si>
  <si>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</si>
  <si>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</si>
  <si>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</si>
  <si>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</si>
  <si>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</si>
  <si>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</si>
  <si>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</si>
  <si>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</si>
  <si>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</si>
  <si>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</si>
  <si>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</si>
  <si>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</si>
  <si>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</si>
  <si>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</si>
  <si>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</si>
  <si>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</si>
  <si>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</si>
  <si>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</si>
  <si>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</si>
  <si>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</si>
  <si>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</si>
  <si>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</si>
  <si>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</si>
  <si>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</si>
  <si>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</si>
  <si>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</si>
  <si>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</si>
  <si>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</si>
  <si>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</si>
  <si>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</si>
  <si>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</si>
  <si>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</si>
  <si>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</si>
  <si>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</si>
  <si>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</si>
  <si>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</si>
  <si>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</si>
  <si>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</si>
  <si>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</si>
  <si>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</si>
  <si>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</si>
  <si>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</si>
  <si>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</si>
  <si>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</si>
  <si>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</si>
  <si>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</si>
  <si>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</si>
  <si>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</si>
  <si>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</si>
  <si>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</si>
  <si>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</si>
  <si>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</si>
  <si>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</si>
  <si>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</si>
  <si>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</si>
  <si>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</si>
  <si>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</si>
  <si>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</si>
  <si>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</si>
  <si>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</si>
  <si>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</si>
  <si>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</si>
  <si>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</si>
  <si>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</si>
  <si>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</si>
  <si>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</si>
  <si>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</si>
  <si>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</si>
  <si>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</si>
  <si>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</si>
  <si>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</si>
  <si>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</si>
  <si>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</si>
  <si>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</si>
  <si>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</si>
  <si>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</si>
  <si>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</si>
  <si>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</si>
  <si>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</si>
  <si>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</si>
  <si>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</si>
  <si>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</si>
  <si>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</si>
  <si>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</si>
  <si>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</si>
  <si>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</si>
  <si>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</si>
  <si>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</si>
  <si>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</si>
  <si>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</si>
  <si>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</si>
  <si>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</si>
  <si>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</si>
  <si>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</si>
  <si>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</si>
  <si>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</si>
  <si>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</si>
  <si>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</si>
  <si>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</si>
  <si>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</si>
  <si>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</si>
  <si>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</si>
  <si>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</si>
  <si>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</si>
  <si>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</si>
  <si>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</si>
  <si>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</si>
  <si>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</si>
  <si>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</si>
  <si>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</si>
  <si>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</si>
  <si>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</si>
  <si>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</si>
  <si>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</si>
  <si>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</si>
  <si>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</si>
  <si>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</si>
  <si>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</si>
  <si>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</si>
  <si>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</si>
  <si>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</si>
  <si>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</si>
  <si>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</si>
  <si>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</si>
  <si>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</si>
  <si>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</si>
  <si>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</si>
  <si>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</si>
  <si>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</si>
  <si>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</si>
  <si>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</si>
  <si>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</si>
  <si>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</si>
  <si>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</si>
  <si>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</si>
  <si>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</si>
  <si>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</si>
  <si>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</si>
  <si>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</si>
  <si>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</si>
  <si>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</si>
  <si>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</si>
  <si>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</si>
  <si>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</si>
  <si>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</si>
  <si>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</si>
  <si>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</si>
  <si>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</si>
  <si>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</si>
  <si>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</si>
  <si>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</si>
  <si>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</si>
  <si>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</si>
  <si>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</si>
  <si>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</si>
  <si>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</si>
  <si>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</si>
  <si>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</si>
  <si>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</si>
  <si>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</si>
  <si>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</si>
  <si>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</si>
  <si>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</si>
  <si>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</si>
  <si>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</si>
  <si>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</si>
  <si>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</si>
  <si>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</si>
  <si>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</si>
  <si>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</si>
  <si>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</si>
  <si>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</si>
  <si>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</si>
  <si>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</si>
  <si>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</si>
  <si>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</si>
  <si>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</si>
  <si>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</si>
  <si>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</si>
  <si>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</si>
  <si>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</si>
  <si>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</si>
  <si>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</si>
  <si>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</si>
  <si>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</si>
  <si>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</si>
  <si>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</si>
  <si>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</si>
  <si>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</si>
  <si>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</si>
  <si>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</si>
  <si>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</si>
  <si>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</si>
  <si>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</si>
  <si>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</si>
  <si>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</si>
  <si>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</si>
  <si>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</si>
  <si>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</si>
  <si>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</si>
  <si>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</si>
  <si>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</si>
  <si>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</si>
  <si>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</si>
  <si>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</si>
  <si>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</si>
  <si>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</si>
  <si>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</si>
  <si>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</si>
  <si>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</si>
  <si>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</si>
  <si>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</si>
  <si>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</si>
  <si>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</si>
  <si>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</si>
  <si>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</si>
  <si>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</si>
  <si>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</si>
  <si>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</si>
  <si>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</si>
  <si>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</si>
  <si>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</si>
  <si>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</si>
  <si>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</si>
  <si>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</si>
  <si>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</si>
  <si>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</si>
  <si>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</si>
  <si>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</si>
  <si>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</si>
  <si>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</si>
  <si>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</si>
  <si>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</si>
  <si>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</si>
  <si>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</si>
  <si>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</si>
  <si>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</si>
  <si>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</si>
  <si>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</si>
  <si>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</si>
  <si>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</si>
  <si>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</si>
  <si>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</si>
  <si>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</si>
  <si>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</si>
  <si>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</si>
  <si>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</si>
  <si>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</si>
  <si>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</si>
  <si>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</si>
  <si>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</si>
  <si>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</si>
  <si>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</si>
  <si>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</si>
  <si>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</si>
  <si>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</si>
  <si>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</si>
  <si>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</si>
  <si>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</si>
  <si>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</si>
  <si>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</si>
  <si>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</si>
  <si>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</si>
  <si>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</si>
  <si>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</si>
  <si>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</si>
  <si>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</si>
  <si>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</si>
  <si>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</si>
  <si>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</si>
  <si>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</si>
  <si>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</si>
  <si>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</si>
  <si>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</si>
  <si>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</si>
  <si>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</si>
  <si>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</si>
  <si>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</si>
  <si>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</si>
  <si>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</si>
  <si>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</si>
  <si>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</si>
  <si>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</si>
  <si>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</si>
  <si>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</si>
  <si>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</si>
  <si>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</si>
  <si>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</si>
  <si>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</si>
  <si>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</si>
  <si>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</si>
  <si>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</si>
  <si>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</si>
  <si>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</si>
  <si>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</si>
  <si>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</si>
  <si>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</si>
  <si>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</si>
  <si>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</si>
  <si>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</si>
  <si>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</si>
  <si>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</si>
  <si>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</si>
  <si>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</si>
  <si>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</si>
  <si>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</si>
  <si>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</si>
  <si>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</si>
  <si>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</si>
  <si>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</si>
  <si>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</si>
  <si>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</si>
  <si>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</si>
  <si>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</si>
  <si>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</si>
  <si>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</si>
  <si>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</si>
  <si>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</si>
  <si>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</si>
  <si>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</si>
  <si>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</si>
  <si>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</si>
  <si>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</si>
  <si>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</si>
  <si>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</si>
  <si>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</si>
  <si>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</si>
  <si>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</si>
  <si>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</si>
  <si>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</si>
  <si>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</si>
  <si>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</si>
  <si>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</si>
  <si>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</si>
  <si>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</si>
  <si>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</si>
  <si>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</si>
  <si>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</si>
  <si>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</si>
  <si>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</si>
  <si>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</si>
  <si>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</si>
  <si>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</si>
  <si>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</si>
  <si>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</si>
  <si>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</si>
  <si>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</si>
  <si>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</si>
  <si>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</si>
  <si>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</si>
  <si>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</si>
  <si>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</si>
  <si>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</si>
  <si>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</si>
  <si>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</si>
  <si>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</si>
  <si>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</si>
  <si>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</si>
  <si>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</si>
  <si>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</si>
  <si>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</si>
  <si>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</si>
  <si>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</si>
  <si>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</si>
  <si>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</si>
  <si>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</si>
  <si>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</si>
  <si>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</si>
  <si>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</si>
  <si>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</si>
  <si>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</si>
  <si>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</si>
  <si>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</si>
  <si>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</si>
  <si>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</si>
  <si>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</si>
  <si>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</si>
  <si>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</si>
  <si>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</si>
  <si>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</si>
  <si>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</si>
  <si>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</si>
  <si>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</si>
  <si>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</si>
  <si>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</si>
  <si>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</si>
  <si>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</si>
  <si>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</si>
  <si>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</si>
  <si>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</si>
  <si>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</si>
  <si>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</si>
  <si>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</si>
  <si>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</si>
  <si>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</si>
  <si>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</si>
  <si>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</si>
  <si>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</si>
  <si>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</si>
  <si>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</si>
  <si>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</si>
  <si>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</si>
  <si>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</si>
  <si>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</si>
  <si>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</si>
  <si>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</si>
  <si>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</si>
  <si>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</si>
  <si>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</si>
  <si>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</si>
  <si>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</si>
  <si>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</si>
  <si>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</si>
  <si>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</si>
  <si>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</si>
  <si>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</si>
  <si>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</si>
  <si>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</si>
  <si>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</si>
  <si>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</si>
  <si>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</si>
  <si>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</si>
  <si>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</si>
  <si>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</si>
  <si>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</si>
  <si>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</si>
  <si>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</si>
  <si>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</si>
  <si>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</si>
  <si>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</si>
  <si>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</si>
  <si>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</si>
  <si>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</si>
  <si>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</si>
  <si>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</si>
  <si>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</si>
  <si>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</si>
  <si>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</si>
  <si>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</si>
  <si>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</si>
  <si>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</si>
  <si>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</si>
  <si>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</si>
  <si>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</si>
  <si>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</si>
  <si>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</si>
  <si>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</si>
  <si>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</si>
  <si>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</si>
  <si>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</si>
  <si>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</si>
  <si>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</si>
  <si>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</si>
  <si>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</si>
  <si>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</si>
  <si>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</si>
  <si>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</si>
  <si>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</si>
  <si>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</si>
  <si>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</si>
  <si>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</si>
  <si>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</si>
  <si>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</si>
  <si>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</si>
  <si>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</si>
  <si>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</si>
  <si>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</si>
  <si>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</si>
  <si>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</si>
  <si>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</si>
  <si>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</si>
  <si>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</si>
  <si>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</si>
  <si>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</si>
  <si>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</si>
  <si>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</si>
  <si>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</si>
  <si>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</si>
  <si>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</si>
  <si>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</si>
  <si>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</si>
  <si>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</si>
  <si>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</si>
  <si>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</si>
  <si>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</si>
  <si>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</si>
  <si>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</si>
  <si>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</si>
  <si>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</si>
  <si>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</si>
  <si>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</si>
  <si>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</si>
  <si>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</si>
  <si>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</si>
  <si>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</si>
  <si>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</si>
  <si>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</si>
  <si>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</si>
  <si>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</si>
  <si>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</si>
  <si>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</si>
  <si>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</si>
  <si>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</si>
  <si>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</si>
  <si>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</si>
  <si>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</si>
  <si>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</si>
  <si>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</si>
  <si>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</si>
  <si>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</si>
  <si>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</si>
  <si>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</si>
  <si>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</si>
  <si>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</si>
  <si>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</si>
  <si>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</si>
  <si>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</si>
  <si>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</si>
  <si>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</si>
  <si>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</si>
  <si>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</si>
  <si>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</si>
  <si>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</si>
  <si>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</si>
  <si>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</si>
  <si>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</si>
  <si>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</si>
  <si>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</si>
  <si>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</si>
  <si>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</si>
  <si>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</si>
  <si>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</si>
  <si>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</si>
  <si>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</si>
  <si>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</si>
  <si>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</si>
  <si>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</si>
  <si>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</si>
  <si>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</si>
  <si>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</si>
  <si>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</si>
  <si>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</si>
  <si>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</si>
  <si>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</si>
  <si>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</si>
  <si>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</si>
  <si>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</si>
  <si>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</si>
  <si>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</si>
  <si>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</si>
  <si>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</si>
  <si>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</si>
  <si>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</si>
  <si>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</si>
  <si>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</si>
  <si>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</si>
  <si>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</si>
  <si>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</si>
  <si>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</si>
  <si>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</si>
  <si>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</si>
  <si>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</si>
  <si>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</si>
  <si>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</si>
  <si>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</si>
  <si>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</si>
  <si>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</si>
  <si>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</si>
  <si>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</si>
  <si>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</si>
  <si>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</si>
  <si>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</si>
  <si>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</si>
  <si>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</si>
  <si>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</si>
  <si>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</si>
  <si>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</si>
  <si>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</si>
  <si>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</si>
  <si>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</si>
  <si>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</si>
  <si>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</si>
  <si>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</si>
  <si>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</si>
  <si>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</si>
  <si>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</si>
  <si>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</si>
  <si>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</si>
  <si>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</si>
  <si>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</si>
  <si>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</si>
  <si>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</si>
  <si>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</si>
  <si>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</si>
  <si>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</si>
  <si>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</si>
  <si>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</si>
  <si>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</si>
  <si>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</si>
  <si>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</si>
  <si>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</si>
  <si>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</si>
  <si>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</si>
  <si>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</si>
  <si>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</si>
  <si>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</si>
  <si>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</si>
  <si>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</si>
  <si>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</si>
  <si>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</si>
  <si>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</si>
  <si>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</si>
  <si>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</si>
  <si>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</si>
  <si>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</si>
  <si>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</si>
  <si>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</si>
  <si>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</si>
  <si>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</si>
  <si>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</si>
  <si>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</si>
  <si>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</si>
  <si>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</si>
  <si>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</si>
  <si>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</si>
  <si>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</si>
  <si>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</si>
  <si>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</si>
  <si>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</si>
  <si>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</si>
  <si>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</si>
  <si>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</si>
  <si>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</si>
  <si>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</si>
  <si>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</si>
  <si>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</si>
  <si>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</si>
  <si>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</si>
  <si>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</si>
  <si>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</si>
  <si>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</si>
  <si>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</si>
  <si>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</si>
  <si>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</si>
  <si>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</si>
  <si>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</si>
  <si>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</si>
  <si>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</si>
  <si>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</si>
  <si>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</si>
  <si>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</si>
  <si>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</si>
  <si>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</si>
  <si>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</si>
  <si>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</si>
  <si>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</si>
  <si>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</si>
  <si>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</si>
  <si>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</si>
  <si>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</si>
  <si>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</si>
  <si>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</si>
  <si>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</si>
  <si>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</si>
  <si>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</si>
  <si>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</si>
  <si>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</si>
  <si>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</si>
  <si>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</si>
  <si>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</si>
  <si>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</si>
  <si>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</si>
  <si>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</si>
  <si>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</si>
  <si>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</si>
  <si>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</si>
  <si>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</si>
  <si>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</si>
  <si>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</si>
  <si>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</si>
  <si>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</si>
  <si>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</si>
  <si>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</si>
  <si>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</si>
  <si>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</si>
  <si>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</si>
  <si>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</si>
  <si>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</si>
  <si>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</si>
  <si>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</si>
  <si>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</si>
  <si>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</si>
  <si>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</si>
  <si>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</si>
  <si>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</si>
  <si>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</si>
  <si>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</si>
  <si>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</si>
  <si>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</si>
  <si>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</si>
  <si>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</si>
  <si>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</si>
  <si>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</si>
  <si>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</si>
  <si>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</si>
  <si>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</si>
  <si>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</si>
  <si>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</si>
  <si>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</si>
  <si>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</si>
  <si>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</si>
  <si>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</si>
  <si>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</si>
  <si>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</si>
  <si>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</si>
  <si>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</si>
  <si>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</si>
  <si>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</si>
  <si>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</si>
  <si>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</si>
  <si>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</si>
  <si>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</si>
  <si>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</si>
  <si>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</si>
  <si>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</si>
  <si>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</si>
  <si>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</si>
  <si>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</si>
  <si>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</si>
  <si>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</si>
  <si>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</si>
  <si>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</si>
  <si>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</si>
  <si>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</si>
  <si>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</si>
  <si>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</si>
  <si>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</si>
  <si>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</si>
  <si>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</si>
  <si>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</si>
  <si>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</si>
  <si>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</si>
  <si>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</si>
  <si>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</si>
  <si>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</si>
  <si>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</si>
  <si>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</si>
  <si>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</si>
  <si>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</si>
  <si>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</si>
  <si>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</si>
  <si>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</si>
  <si>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</si>
  <si>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</si>
  <si>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</si>
  <si>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</si>
  <si>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</si>
  <si>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</si>
  <si>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</si>
  <si>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</si>
  <si>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</si>
  <si>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</si>
  <si>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</si>
  <si>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</si>
  <si>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</si>
  <si>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</si>
  <si>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</si>
  <si>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</si>
  <si>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</si>
  <si>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</si>
  <si>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</si>
  <si>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</si>
  <si>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</si>
  <si>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</si>
  <si>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</si>
  <si>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</si>
  <si>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</si>
  <si>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</si>
  <si>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</si>
  <si>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</si>
  <si>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</si>
  <si>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</si>
  <si>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</si>
  <si>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</si>
  <si>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</si>
  <si>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</si>
  <si>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</si>
  <si>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</si>
  <si>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</si>
  <si>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</si>
  <si>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</si>
  <si>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</si>
  <si>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</si>
  <si>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</si>
  <si>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</si>
  <si>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</si>
  <si>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</si>
  <si>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</si>
  <si>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</si>
  <si>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</si>
  <si>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</si>
  <si>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</si>
  <si>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</si>
  <si>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</si>
  <si>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</si>
  <si>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</si>
  <si>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</si>
  <si>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</si>
  <si>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</si>
  <si>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</si>
  <si>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</si>
  <si>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</si>
  <si>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</si>
  <si>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</si>
  <si>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</si>
  <si>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</si>
  <si>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</si>
  <si>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</si>
  <si>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</si>
  <si>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</si>
  <si>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</si>
  <si>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</si>
  <si>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</si>
  <si>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</si>
  <si>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</si>
  <si>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</si>
  <si>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</si>
  <si>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</si>
  <si>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</si>
  <si>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</si>
  <si>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</si>
  <si>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</si>
  <si>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</si>
  <si>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</si>
  <si>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</si>
  <si>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</si>
  <si>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</si>
  <si>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</si>
  <si>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</si>
  <si>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</si>
  <si>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</si>
  <si>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</si>
  <si>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</si>
  <si>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</si>
  <si>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</si>
  <si>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</si>
  <si>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</si>
  <si>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</si>
  <si>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</si>
  <si>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</si>
  <si>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</si>
  <si>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</si>
  <si>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</si>
  <si>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</si>
  <si>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</si>
  <si>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</si>
  <si>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</si>
  <si>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</si>
  <si>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</si>
  <si>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</si>
  <si>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</si>
  <si>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</si>
  <si>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</si>
  <si>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</si>
  <si>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</si>
  <si>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</si>
  <si>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</si>
  <si>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</si>
  <si>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</si>
  <si>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</si>
  <si>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</si>
  <si>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</si>
  <si>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</si>
  <si>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</si>
  <si>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</si>
  <si>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</si>
  <si>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</si>
  <si>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</si>
  <si>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</si>
  <si>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</si>
  <si>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</si>
  <si>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</si>
  <si>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</si>
  <si>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</si>
  <si>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</si>
  <si>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</si>
  <si>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</si>
  <si>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</si>
  <si>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</si>
  <si>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</si>
  <si>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</si>
  <si>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</si>
  <si>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</si>
  <si>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</si>
  <si>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</si>
  <si>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</si>
  <si>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</si>
  <si>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</si>
  <si>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</si>
  <si>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</si>
  <si>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</si>
  <si>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</si>
  <si>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</si>
  <si>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</si>
  <si>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</si>
  <si>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</si>
  <si>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</si>
  <si>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</si>
  <si>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</si>
  <si>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</si>
  <si>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</si>
  <si>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</si>
  <si>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</si>
  <si>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</si>
  <si>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</si>
  <si>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</si>
  <si>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</si>
  <si>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</si>
  <si>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</si>
  <si>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</si>
  <si>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</si>
  <si>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</si>
  <si>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</si>
  <si>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</si>
  <si>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</si>
  <si>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</si>
  <si>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</si>
  <si>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</si>
  <si>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</si>
  <si>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</si>
  <si>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</si>
  <si>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</si>
  <si>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</si>
  <si>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</si>
  <si>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</si>
  <si>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</si>
  <si>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</si>
  <si>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</si>
  <si>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</si>
  <si>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</si>
  <si>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</si>
  <si>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</si>
  <si>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</si>
  <si>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</si>
  <si>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</si>
  <si>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</si>
  <si>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</si>
  <si>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</si>
  <si>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</si>
  <si>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</si>
  <si>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</si>
  <si>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</si>
  <si>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</si>
  <si>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</si>
  <si>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</si>
  <si>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</si>
  <si>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</si>
  <si>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</si>
  <si>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</si>
  <si>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</si>
  <si>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</si>
  <si>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</si>
  <si>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</si>
  <si>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</si>
  <si>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</si>
  <si>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</si>
  <si>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</si>
  <si>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</si>
  <si>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</si>
  <si>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</si>
  <si>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</si>
  <si>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</si>
  <si>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</si>
  <si>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</si>
  <si>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</si>
  <si>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</si>
  <si>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</si>
  <si>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</si>
  <si>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</si>
  <si>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</si>
  <si>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</si>
  <si>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</si>
  <si>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</si>
  <si>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</si>
  <si>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</si>
  <si>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</si>
  <si>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</si>
  <si>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</si>
  <si>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</si>
  <si>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</si>
  <si>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</si>
  <si>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</si>
  <si>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</si>
  <si>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</si>
  <si>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</si>
  <si>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</si>
  <si>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</si>
  <si>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</si>
  <si>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</si>
  <si>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</si>
  <si>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</si>
  <si>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</si>
  <si>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</si>
  <si>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</si>
  <si>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</si>
  <si>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</si>
  <si>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</si>
  <si>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</si>
  <si>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</si>
  <si>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</si>
  <si>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</si>
  <si>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</si>
  <si>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</si>
  <si>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</si>
  <si>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</si>
  <si>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</si>
  <si>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</si>
  <si>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</si>
  <si>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</si>
  <si>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</si>
  <si>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</si>
  <si>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</si>
  <si>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</si>
  <si>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</si>
  <si>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</si>
  <si>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</si>
  <si>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</si>
  <si>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</si>
  <si>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</si>
  <si>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</si>
  <si>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</si>
  <si>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</si>
  <si>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</si>
  <si>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</si>
  <si>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</si>
  <si>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</si>
  <si>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</si>
  <si>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</si>
  <si>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</si>
  <si>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</si>
  <si>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</si>
  <si>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</si>
  <si>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</si>
  <si>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</si>
  <si>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</si>
  <si>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</si>
  <si>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</si>
  <si>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</si>
  <si>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</si>
  <si>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</si>
  <si>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</si>
  <si>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</si>
  <si>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</si>
  <si>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</si>
  <si>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</si>
  <si>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</si>
  <si>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</si>
  <si>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</si>
  <si>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</si>
  <si>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</si>
  <si>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</si>
  <si>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</si>
  <si>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</si>
  <si>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</si>
  <si>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</si>
  <si>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</si>
  <si>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</si>
  <si>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</si>
  <si>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</si>
  <si>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</si>
  <si>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</si>
  <si>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</si>
  <si>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</si>
  <si>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</si>
  <si>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</si>
  <si>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</si>
  <si>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</si>
  <si>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</si>
  <si>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</si>
  <si>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</si>
  <si>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</si>
  <si>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</si>
  <si>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</si>
  <si>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</si>
  <si>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</si>
  <si>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</si>
  <si>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</si>
  <si>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</si>
  <si>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</si>
  <si>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</si>
  <si>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</si>
  <si>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</si>
  <si>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</si>
  <si>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</si>
  <si>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</si>
  <si>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</si>
  <si>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</si>
  <si>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</si>
  <si>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</si>
  <si>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</si>
  <si>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</si>
  <si>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</si>
  <si>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</si>
  <si>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</si>
  <si>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</si>
  <si>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</si>
  <si>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</si>
  <si>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</si>
  <si>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</si>
  <si>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</si>
  <si>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</si>
  <si>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</si>
  <si>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</si>
  <si>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</si>
  <si>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</si>
  <si>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</si>
  <si>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</si>
  <si>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</si>
  <si>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</si>
  <si>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</si>
  <si>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</si>
  <si>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</si>
  <si>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</si>
  <si>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</si>
  <si>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</si>
  <si>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</si>
  <si>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</si>
  <si>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</si>
  <si>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</si>
  <si>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</si>
  <si>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</si>
  <si>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</si>
  <si>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</si>
  <si>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</si>
  <si>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</si>
  <si>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</si>
  <si>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</si>
  <si>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</si>
  <si>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</si>
  <si>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</si>
  <si>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</si>
  <si>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</si>
  <si>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</si>
  <si>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</si>
  <si>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</si>
  <si>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</si>
  <si>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</si>
  <si>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</si>
  <si>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</si>
  <si>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</si>
  <si>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</si>
  <si>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</si>
  <si>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</si>
  <si>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</si>
  <si>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</si>
  <si>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</si>
  <si>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</si>
  <si>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</si>
  <si>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</si>
  <si>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</si>
  <si>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</si>
  <si>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</si>
  <si>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</si>
  <si>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</si>
  <si>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</si>
  <si>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</si>
  <si>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</si>
  <si>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</si>
  <si>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</si>
  <si>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</si>
  <si>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</si>
  <si>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</si>
  <si>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</si>
  <si>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</si>
  <si>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</si>
  <si>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</si>
  <si>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</si>
  <si>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</si>
  <si>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</si>
  <si>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</si>
  <si>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</si>
  <si>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</si>
  <si>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</si>
  <si>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</si>
  <si>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</si>
  <si>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</si>
  <si>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</si>
  <si>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</si>
  <si>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</si>
  <si>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</si>
  <si>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</si>
  <si>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</si>
  <si>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</si>
  <si>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</si>
  <si>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</si>
  <si>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</si>
  <si>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</si>
  <si>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</si>
  <si>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</si>
  <si>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</si>
  <si>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</si>
  <si>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</si>
  <si>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</si>
  <si>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</si>
  <si>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</si>
  <si>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</si>
  <si>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</si>
  <si>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</si>
  <si>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</si>
  <si>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</si>
  <si>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</si>
  <si>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</si>
  <si>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</si>
  <si>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</si>
  <si>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</si>
  <si>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</si>
  <si>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</si>
  <si>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</si>
  <si>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</si>
  <si>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</si>
  <si>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</si>
  <si>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</si>
  <si>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</si>
  <si>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</si>
  <si>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</si>
  <si>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</si>
  <si>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</si>
  <si>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</si>
  <si>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</si>
  <si>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</si>
  <si>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</si>
  <si>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</si>
  <si>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</si>
  <si>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</si>
  <si>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</si>
  <si>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</si>
  <si>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</si>
  <si>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</si>
  <si>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</si>
  <si>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</si>
  <si>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</si>
  <si>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</si>
  <si>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</si>
  <si>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</si>
  <si>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</si>
  <si>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</si>
  <si>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</si>
  <si>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</si>
  <si>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</si>
  <si>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</si>
  <si>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</si>
  <si>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</si>
  <si>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</si>
  <si>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</si>
  <si>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</si>
  <si>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</si>
  <si>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</si>
  <si>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</si>
  <si>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</si>
  <si>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</si>
  <si>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</si>
  <si>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</si>
  <si>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</si>
  <si>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</si>
  <si>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</si>
  <si>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</si>
  <si>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</si>
  <si>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</si>
  <si>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</si>
  <si>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</si>
  <si>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</si>
  <si>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</si>
  <si>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</si>
  <si>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</si>
  <si>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</si>
  <si>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</si>
  <si>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</si>
  <si>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</si>
  <si>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</si>
  <si>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</si>
  <si>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</si>
  <si>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</si>
  <si>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</si>
  <si>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</si>
  <si>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</si>
  <si>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</si>
  <si>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</si>
  <si>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</si>
  <si>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</si>
  <si>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</si>
  <si>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</si>
  <si>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</si>
  <si>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</si>
  <si>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</si>
  <si>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</si>
  <si>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</si>
  <si>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</si>
  <si>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</si>
  <si>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</si>
  <si>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</si>
  <si>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</si>
  <si>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</si>
  <si>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</si>
  <si>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</si>
  <si>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</si>
  <si>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</si>
  <si>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</si>
  <si>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</si>
  <si>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</si>
  <si>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</si>
  <si>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</si>
  <si>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</si>
  <si>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</si>
  <si>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</si>
  <si>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</si>
  <si>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</si>
  <si>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</si>
  <si>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</si>
  <si>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</si>
  <si>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</si>
  <si>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</si>
  <si>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</si>
  <si>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</si>
  <si>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</si>
  <si>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</si>
  <si>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</si>
  <si>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</si>
  <si>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</si>
  <si>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</si>
  <si>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</si>
  <si>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</si>
  <si>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</si>
  <si>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</si>
  <si>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</si>
  <si>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</si>
  <si>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</si>
  <si>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</si>
  <si>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</si>
  <si>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</si>
  <si>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</si>
  <si>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</si>
  <si>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</si>
  <si>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</si>
  <si>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</si>
  <si>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</si>
  <si>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</si>
  <si>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</si>
  <si>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</si>
  <si>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</si>
  <si>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</si>
  <si>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</si>
  <si>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</si>
  <si>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</si>
  <si>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</si>
  <si>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</si>
  <si>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</si>
  <si>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</si>
  <si>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</si>
  <si>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</si>
  <si>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</si>
  <si>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</si>
  <si>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</si>
  <si>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</si>
  <si>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</si>
  <si>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</si>
  <si>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</si>
  <si>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</si>
  <si>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</si>
  <si>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</si>
  <si>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</si>
  <si>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</si>
  <si>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</si>
  <si>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</si>
  <si>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</si>
  <si>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</si>
  <si>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</si>
  <si>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</si>
  <si>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</si>
  <si>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</si>
  <si>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</si>
  <si>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</si>
  <si>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</si>
  <si>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</si>
  <si>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</si>
  <si>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</si>
  <si>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</si>
  <si>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</si>
  <si>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</si>
  <si>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</si>
  <si>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</si>
  <si>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</si>
  <si>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</si>
  <si>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</si>
  <si>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</si>
  <si>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</si>
  <si>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</si>
  <si>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</si>
  <si>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</si>
  <si>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</si>
  <si>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</si>
  <si>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</si>
  <si>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</si>
  <si>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</si>
  <si>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</si>
  <si>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</si>
  <si>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</si>
  <si>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</si>
  <si>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</si>
  <si>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</si>
  <si>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</si>
  <si>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</si>
  <si>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</si>
  <si>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</si>
  <si>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</si>
  <si>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</si>
  <si>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</si>
  <si>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</si>
  <si>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</si>
  <si>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</si>
  <si>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</si>
  <si>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</si>
  <si>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</si>
  <si>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</si>
  <si>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</si>
  <si>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</si>
  <si>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</si>
  <si>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</si>
  <si>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</si>
  <si>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</si>
  <si>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</si>
  <si>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</si>
  <si>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</si>
  <si>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</si>
  <si>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</si>
  <si>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</si>
  <si>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</si>
  <si>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</si>
  <si>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</si>
  <si>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</si>
  <si>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</si>
  <si>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</si>
  <si>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</si>
  <si>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</si>
  <si>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</si>
  <si>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</si>
  <si>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</si>
  <si>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</si>
  <si>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</si>
  <si>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</si>
  <si>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</si>
  <si>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</si>
  <si>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</si>
  <si>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</si>
  <si>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</si>
  <si>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</si>
  <si>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</si>
  <si>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</si>
  <si>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</si>
  <si>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</si>
  <si>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</si>
  <si>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</si>
  <si>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</si>
  <si>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</si>
  <si>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</si>
  <si>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</si>
  <si>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</si>
  <si>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</si>
  <si>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</si>
  <si>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</si>
  <si>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</si>
  <si>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</si>
  <si>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</si>
  <si>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</si>
  <si>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</si>
  <si>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</si>
  <si>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</si>
  <si>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</si>
  <si>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</si>
  <si>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</si>
  <si>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</si>
  <si>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</si>
  <si>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</si>
  <si>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</si>
  <si>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</si>
  <si>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</si>
  <si>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</si>
  <si>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</si>
  <si>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</si>
  <si>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</si>
  <si>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</si>
  <si>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</si>
  <si>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</si>
  <si>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</si>
  <si>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</si>
  <si>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</si>
  <si>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</si>
  <si>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</si>
  <si>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</si>
  <si>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</si>
  <si>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</si>
  <si>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</si>
  <si>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</si>
  <si>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</si>
  <si>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</si>
  <si>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</si>
  <si>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</si>
  <si>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</si>
  <si>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</si>
  <si>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</si>
  <si>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</si>
  <si>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</si>
  <si>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</si>
  <si>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</si>
  <si>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</si>
  <si>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</si>
  <si>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</si>
  <si>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</si>
  <si>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</si>
  <si>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</si>
  <si>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</si>
  <si>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</si>
  <si>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</si>
  <si>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</si>
  <si>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</si>
  <si>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</si>
  <si>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</si>
  <si>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</si>
  <si>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</si>
  <si>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</si>
  <si>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</si>
  <si>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</si>
  <si>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</si>
  <si>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</si>
  <si>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</si>
  <si>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</si>
  <si>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</si>
  <si>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</si>
  <si>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</si>
  <si>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</si>
  <si>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</si>
  <si>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</si>
  <si>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</si>
  <si>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</si>
  <si>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</si>
  <si>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</si>
  <si>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</si>
  <si>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</si>
  <si>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</si>
  <si>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</si>
  <si>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</si>
  <si>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</si>
  <si>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</si>
  <si>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</si>
  <si>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</si>
  <si>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</si>
  <si>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</si>
  <si>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</si>
  <si>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</si>
  <si>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</si>
  <si>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</si>
  <si>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</si>
  <si>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</si>
  <si>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</si>
  <si>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</si>
  <si>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</si>
  <si>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</si>
  <si>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</si>
  <si>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</si>
  <si>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</si>
  <si>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</si>
  <si>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</si>
  <si>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</si>
  <si>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</si>
  <si>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</si>
  <si>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</si>
  <si>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</si>
  <si>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</si>
  <si>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</si>
  <si>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</si>
  <si>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</si>
  <si>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</si>
  <si>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</si>
  <si>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</si>
  <si>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</si>
  <si>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</si>
  <si>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</si>
  <si>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</si>
  <si>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</si>
  <si>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</si>
  <si>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</si>
  <si>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</si>
  <si>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</si>
  <si>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</si>
  <si>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</si>
  <si>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</si>
  <si>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</si>
  <si>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</si>
  <si>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</si>
  <si>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</si>
  <si>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</si>
  <si>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</si>
  <si>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</si>
  <si>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</si>
  <si>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</si>
  <si>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</si>
  <si>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</si>
  <si>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</si>
  <si>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</si>
  <si>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</si>
  <si>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</si>
  <si>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</si>
  <si>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</si>
  <si>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</si>
  <si>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</si>
  <si>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</si>
  <si>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</si>
  <si>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</si>
  <si>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</si>
  <si>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</si>
  <si>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</si>
  <si>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</si>
  <si>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</si>
  <si>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</si>
  <si>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</si>
  <si>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</si>
  <si>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</si>
  <si>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</si>
  <si>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</si>
  <si>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</si>
  <si>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</si>
  <si>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</si>
  <si>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</si>
  <si>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</si>
  <si>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</si>
  <si>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</si>
  <si>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</si>
  <si>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</si>
  <si>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</si>
  <si>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</si>
  <si>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</si>
  <si>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</si>
  <si>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</si>
  <si>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</si>
  <si>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</si>
  <si>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</si>
  <si>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</si>
  <si>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</si>
  <si>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</si>
  <si>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</si>
  <si>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</si>
  <si>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</si>
  <si>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</si>
  <si>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</si>
  <si>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</si>
  <si>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</si>
  <si>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</si>
  <si>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</si>
  <si>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</si>
  <si>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</si>
  <si>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</si>
  <si>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</si>
  <si>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</si>
  <si>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</si>
  <si>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</si>
  <si>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</si>
  <si>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</si>
  <si>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</si>
  <si>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</si>
  <si>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</si>
  <si>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</si>
  <si>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</si>
  <si>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</si>
  <si>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</si>
  <si>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</si>
  <si>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</si>
  <si>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</si>
  <si>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</si>
  <si>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</si>
  <si>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</si>
  <si>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</si>
  <si>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</si>
  <si>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</si>
  <si>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</si>
  <si>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</si>
  <si>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</si>
  <si>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</si>
  <si>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</si>
  <si>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</si>
  <si>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</si>
  <si>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</si>
  <si>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</si>
  <si>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</si>
  <si>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</si>
  <si>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</si>
  <si>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</si>
  <si>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</si>
  <si>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</si>
  <si>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</si>
  <si>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</si>
  <si>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</si>
  <si>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</si>
  <si>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</si>
  <si>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</si>
  <si>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</si>
  <si>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</si>
  <si>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</si>
  <si>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</si>
  <si>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</si>
  <si>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</si>
  <si>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</si>
  <si>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</si>
  <si>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</si>
  <si>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</si>
  <si>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</si>
  <si>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</si>
  <si>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</si>
  <si>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</si>
  <si>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</si>
  <si>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</si>
  <si>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</si>
  <si>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</si>
  <si>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</si>
  <si>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</si>
  <si>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</si>
  <si>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</si>
  <si>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</si>
  <si>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</si>
  <si>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</si>
  <si>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</si>
  <si>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</si>
  <si>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</si>
  <si>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</si>
  <si>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</si>
  <si>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</si>
  <si>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</si>
  <si>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</si>
  <si>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</si>
  <si>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</si>
  <si>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</si>
  <si>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</si>
  <si>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</si>
  <si>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</si>
  <si>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</si>
  <si>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</si>
  <si>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</si>
  <si>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</si>
  <si>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</si>
  <si>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</si>
  <si>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</si>
  <si>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</si>
  <si>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</si>
  <si>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</si>
  <si>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</si>
  <si>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</si>
  <si>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</si>
  <si>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</si>
  <si>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</si>
  <si>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</si>
  <si>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</si>
  <si>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</si>
  <si>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</si>
  <si>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</si>
  <si>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</si>
  <si>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</si>
  <si>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</si>
  <si>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</si>
  <si>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</si>
  <si>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</si>
  <si>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</si>
  <si>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</si>
  <si>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</si>
  <si>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</si>
  <si>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</si>
  <si>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</si>
  <si>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</si>
  <si>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</si>
  <si>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</si>
  <si>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</si>
  <si>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</si>
  <si>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</si>
  <si>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</si>
  <si>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</si>
  <si>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</si>
  <si>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</si>
  <si>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</si>
  <si>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</si>
  <si>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</si>
  <si>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</si>
  <si>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</si>
  <si>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</si>
  <si>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</si>
  <si>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</si>
  <si>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</si>
  <si>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</si>
  <si>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</si>
  <si>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</si>
  <si>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</si>
  <si>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</si>
  <si>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</si>
  <si>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</si>
  <si>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</si>
  <si>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</si>
  <si>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</si>
  <si>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</si>
  <si>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</si>
  <si>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</si>
  <si>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</si>
  <si>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</si>
  <si>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</si>
  <si>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</si>
  <si>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</si>
  <si>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</si>
  <si>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</si>
  <si>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</si>
  <si>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</si>
  <si>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</si>
  <si>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</si>
  <si>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</si>
  <si>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</si>
  <si>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</si>
  <si>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</si>
  <si>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</si>
  <si>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</si>
  <si>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</si>
  <si>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</si>
  <si>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</si>
  <si>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</si>
  <si>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</si>
  <si>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</si>
  <si>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</si>
  <si>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</si>
  <si>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</si>
  <si>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</si>
  <si>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</si>
  <si>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</si>
  <si>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</si>
  <si>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</si>
  <si>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</si>
  <si>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</si>
  <si>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</si>
  <si>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</si>
  <si>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</si>
  <si>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</si>
  <si>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</si>
  <si>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</si>
  <si>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</si>
  <si>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</si>
  <si>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</si>
  <si>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</si>
  <si>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</si>
  <si>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</si>
  <si>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</si>
  <si>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</si>
  <si>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</si>
  <si>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</si>
  <si>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</si>
  <si>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</si>
  <si>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</si>
  <si>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</si>
  <si>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</si>
  <si>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</si>
  <si>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</si>
  <si>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</si>
  <si>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</si>
  <si>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</si>
  <si>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</si>
  <si>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</si>
  <si>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</si>
  <si>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</si>
  <si>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</si>
  <si>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</si>
  <si>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</si>
  <si>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</si>
  <si>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</si>
  <si>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</si>
  <si>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</si>
  <si>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</si>
  <si>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</si>
  <si>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</si>
  <si>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</si>
  <si>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</si>
  <si>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</si>
  <si>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</si>
  <si>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</si>
  <si>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</si>
  <si>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</si>
  <si>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</si>
  <si>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</si>
  <si>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</si>
  <si>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</si>
  <si>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</si>
  <si>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</si>
  <si>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</si>
  <si>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</si>
  <si>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</si>
  <si>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</si>
  <si>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</si>
  <si>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</si>
  <si>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</si>
  <si>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</si>
  <si>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</si>
  <si>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</si>
  <si>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</si>
  <si>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</si>
  <si>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</si>
  <si>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</si>
  <si>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</si>
  <si>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</si>
  <si>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</si>
  <si>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</si>
  <si>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</si>
  <si>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</si>
  <si>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</si>
  <si>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</si>
  <si>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</si>
  <si>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</si>
  <si>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</si>
  <si>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</si>
  <si>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</si>
  <si>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</si>
  <si>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</si>
  <si>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</si>
  <si>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</si>
  <si>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</si>
  <si>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</si>
  <si>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</si>
  <si>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</si>
  <si>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</si>
  <si>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</si>
  <si>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</si>
  <si>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</si>
  <si>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</si>
  <si>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</si>
  <si>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</si>
  <si>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</si>
  <si>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</si>
  <si>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</si>
  <si>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</si>
  <si>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</si>
  <si>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</si>
  <si>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</si>
  <si>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</si>
  <si>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</si>
  <si>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</si>
  <si>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</si>
  <si>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</si>
  <si>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</si>
  <si>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</si>
  <si>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</si>
  <si>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</si>
  <si>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</si>
  <si>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</si>
  <si>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</si>
  <si>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</si>
  <si>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</si>
  <si>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</si>
  <si>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</si>
  <si>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</si>
  <si>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</si>
  <si>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</si>
  <si>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</si>
  <si>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</si>
  <si>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</si>
  <si>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</si>
  <si>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</si>
  <si>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</si>
  <si>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</si>
  <si>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</si>
  <si>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</si>
  <si>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</si>
  <si>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</si>
  <si>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</si>
  <si>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</si>
  <si>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</si>
  <si>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</si>
  <si>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</si>
  <si>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</si>
  <si>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</si>
  <si>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</si>
  <si>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</si>
  <si>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</si>
  <si>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</si>
  <si>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</si>
  <si>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</si>
  <si>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</si>
  <si>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</si>
  <si>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</si>
  <si>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</si>
  <si>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</si>
  <si>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</si>
  <si>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</si>
  <si>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</si>
  <si>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</si>
  <si>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</si>
  <si>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</si>
  <si>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</si>
  <si>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</si>
  <si>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</si>
  <si>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</si>
  <si>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</si>
  <si>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</si>
  <si>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</si>
  <si>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</si>
  <si>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</si>
  <si>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</si>
  <si>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</si>
  <si>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</si>
  <si>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</si>
  <si>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</si>
  <si>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</si>
  <si>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</si>
  <si>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</si>
  <si>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</si>
  <si>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</si>
  <si>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</si>
  <si>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</si>
  <si>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</si>
  <si>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</si>
  <si>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</si>
  <si>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</si>
  <si>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</si>
  <si>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</si>
  <si>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</si>
  <si>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</si>
  <si>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</si>
  <si>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</si>
  <si>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</si>
  <si>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</si>
  <si>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</si>
  <si>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</si>
  <si>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</si>
  <si>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</si>
  <si>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</si>
  <si>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</si>
  <si>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</si>
  <si>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</si>
  <si>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</si>
  <si>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</si>
  <si>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</si>
  <si>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</si>
  <si>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</si>
  <si>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</si>
  <si>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</si>
  <si>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</si>
  <si>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</si>
  <si>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</si>
  <si>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</si>
  <si>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</si>
  <si>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</si>
  <si>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</si>
  <si>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</si>
  <si>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</si>
  <si>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</si>
  <si>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</si>
  <si>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</si>
  <si>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</si>
  <si>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</si>
  <si>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</si>
  <si>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</si>
  <si>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</si>
  <si>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</si>
  <si>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</si>
  <si>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</si>
  <si>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</si>
  <si>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</si>
  <si>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</si>
  <si>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</si>
  <si>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</si>
  <si>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</si>
  <si>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</si>
  <si>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</si>
  <si>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</si>
  <si>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</si>
  <si>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</si>
  <si>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</si>
  <si>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</si>
  <si>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</si>
  <si>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</si>
  <si>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</si>
  <si>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</si>
  <si>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</si>
  <si>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</si>
  <si>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</si>
  <si>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</si>
  <si>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</si>
  <si>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</si>
  <si>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</si>
  <si>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</si>
  <si>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</si>
  <si>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</si>
  <si>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</si>
  <si>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</si>
  <si>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</si>
  <si>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</si>
  <si>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</si>
  <si>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</si>
  <si>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</si>
  <si>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</si>
  <si>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</si>
  <si>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</si>
  <si>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</si>
  <si>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</si>
  <si>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</si>
  <si>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</si>
  <si>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</si>
  <si>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</si>
  <si>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</si>
  <si>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</si>
  <si>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</si>
  <si>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</si>
  <si>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</si>
  <si>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</si>
  <si>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</si>
  <si>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</si>
  <si>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</si>
  <si>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</si>
  <si>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</si>
  <si>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</si>
  <si>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</si>
  <si>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</si>
  <si>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</si>
  <si>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</si>
  <si>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</si>
  <si>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</si>
  <si>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</si>
  <si>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</si>
  <si>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</si>
  <si>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</si>
  <si>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</si>
  <si>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</si>
  <si>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</si>
  <si>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</si>
  <si>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</si>
  <si>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</si>
  <si>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</si>
  <si>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</si>
  <si>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</si>
  <si>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</si>
  <si>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</si>
  <si>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</si>
  <si>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</si>
  <si>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</si>
  <si>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</si>
  <si>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</si>
  <si>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</si>
  <si>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</si>
  <si>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</si>
  <si>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</si>
  <si>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</si>
  <si>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</si>
  <si>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</si>
  <si>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</si>
  <si>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</si>
  <si>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</si>
  <si>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</si>
  <si>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</si>
  <si>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</si>
  <si>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</si>
  <si>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</si>
  <si>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</si>
  <si>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</si>
  <si>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</si>
  <si>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</si>
  <si>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</si>
  <si>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</si>
  <si>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</si>
  <si>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</si>
  <si>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</si>
  <si>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</si>
  <si>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</si>
  <si>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</si>
  <si>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</si>
  <si>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</si>
  <si>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</si>
  <si>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</si>
  <si>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</si>
  <si>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</si>
  <si>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</si>
  <si>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</si>
  <si>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</si>
  <si>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</si>
  <si>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</si>
  <si>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</si>
  <si>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</si>
  <si>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</si>
  <si>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</si>
  <si>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</si>
  <si>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</si>
  <si>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</si>
  <si>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</si>
  <si>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</si>
  <si>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</si>
  <si>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</si>
  <si>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</si>
  <si>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</si>
  <si>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</si>
  <si>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</si>
  <si>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</si>
  <si>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</si>
  <si>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</si>
  <si>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</si>
  <si>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</si>
  <si>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</si>
  <si>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</si>
  <si>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</si>
  <si>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</si>
  <si>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</si>
  <si>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</si>
  <si>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</si>
  <si>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</si>
  <si>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</si>
  <si>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</si>
  <si>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</si>
  <si>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</si>
  <si>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</si>
  <si>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</si>
  <si>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</si>
  <si>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</si>
  <si>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</si>
  <si>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</si>
  <si>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</si>
  <si>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</si>
  <si>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</si>
  <si>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</si>
  <si>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</si>
  <si>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</si>
  <si>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</si>
  <si>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</si>
  <si>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</si>
  <si>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</si>
  <si>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</si>
  <si>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</si>
  <si>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</si>
  <si>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</si>
  <si>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</si>
  <si>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</si>
  <si>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</si>
  <si>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</si>
  <si>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</si>
  <si>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</si>
  <si>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</si>
  <si>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</si>
  <si>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</si>
  <si>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</si>
  <si>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</si>
  <si>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</si>
  <si>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</si>
  <si>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</si>
  <si>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</si>
  <si>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</si>
  <si>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</si>
  <si>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</si>
  <si>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</si>
  <si>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</si>
  <si>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</si>
  <si>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</si>
  <si>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</si>
  <si>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</si>
  <si>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</si>
  <si>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</si>
  <si>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</si>
  <si>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</si>
  <si>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</si>
  <si>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</si>
  <si>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</si>
  <si>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</si>
  <si>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</si>
  <si>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</si>
  <si>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</si>
  <si>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</si>
  <si>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</si>
  <si>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</si>
  <si>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</si>
  <si>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</si>
  <si>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</si>
  <si>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</si>
  <si>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</si>
  <si>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</si>
  <si>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</si>
  <si>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</si>
  <si>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</si>
  <si>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</si>
  <si>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</si>
  <si>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</si>
  <si>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</si>
  <si>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</si>
  <si>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</si>
  <si>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</si>
  <si>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</si>
  <si>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</si>
  <si>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</si>
  <si>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</si>
  <si>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</si>
  <si>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</si>
  <si>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</si>
  <si>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</si>
  <si>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</si>
  <si>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</si>
  <si>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</si>
  <si>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</si>
  <si>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</si>
  <si>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</si>
  <si>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</si>
  <si>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</si>
  <si>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</si>
  <si>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</si>
  <si>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</si>
  <si>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</si>
  <si>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</si>
  <si>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</si>
  <si>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</si>
  <si>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</si>
  <si>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</si>
  <si>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</si>
  <si>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</si>
  <si>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</si>
  <si>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</si>
  <si>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</si>
  <si>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</si>
  <si>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</si>
  <si>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</si>
  <si>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</si>
  <si>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</si>
  <si>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</si>
  <si>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</si>
  <si>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</si>
  <si>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</si>
  <si>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</si>
  <si>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</si>
  <si>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</si>
  <si>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</si>
  <si>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</si>
  <si>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</si>
  <si>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</si>
  <si>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</si>
  <si>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</si>
  <si>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</si>
  <si>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</si>
  <si>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</si>
  <si>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</si>
  <si>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</si>
  <si>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</si>
  <si>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</si>
  <si>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</si>
  <si>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</si>
  <si>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</si>
  <si>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</si>
  <si>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</si>
  <si>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</si>
  <si>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</si>
  <si>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</si>
  <si>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</si>
  <si>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</si>
  <si>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</si>
  <si>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</si>
  <si>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</si>
  <si>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</si>
  <si>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</si>
  <si>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</si>
  <si>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</si>
  <si>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</si>
  <si>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</si>
  <si>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</si>
  <si>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</si>
  <si>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</si>
  <si>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</si>
  <si>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</si>
  <si>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</si>
  <si>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</si>
  <si>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</si>
  <si>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</si>
  <si>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</si>
  <si>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</si>
  <si>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</si>
  <si>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</si>
  <si>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</si>
  <si>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</si>
  <si>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</si>
  <si>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</si>
  <si>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</si>
  <si>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</si>
  <si>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</si>
  <si>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</si>
  <si>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</si>
  <si>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</si>
  <si>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</si>
  <si>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</si>
  <si>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</si>
  <si>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</si>
  <si>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</si>
  <si>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</si>
  <si>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</si>
  <si>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</si>
  <si>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</si>
  <si>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</si>
  <si>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</si>
  <si>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</si>
  <si>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</si>
  <si>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</si>
  <si>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</si>
  <si>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</si>
  <si>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</si>
  <si>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</si>
  <si>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</si>
  <si>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</si>
  <si>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</si>
  <si>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</si>
  <si>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</si>
  <si>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</si>
  <si>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</si>
  <si>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</si>
  <si>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</si>
  <si>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</si>
  <si>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</si>
  <si>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</si>
  <si>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</si>
  <si>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</si>
  <si>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</si>
  <si>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</si>
  <si>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</si>
  <si>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</si>
  <si>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</si>
  <si>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</si>
  <si>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</si>
  <si>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</si>
  <si>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</si>
  <si>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</si>
  <si>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</si>
  <si>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</si>
  <si>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</si>
  <si>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</si>
  <si>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</si>
  <si>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</si>
  <si>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</si>
  <si>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</si>
  <si>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</si>
  <si>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</si>
  <si>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</si>
  <si>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</si>
  <si>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</si>
  <si>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</si>
  <si>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</si>
  <si>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</si>
  <si>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</si>
  <si>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</si>
  <si>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</si>
  <si>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</si>
  <si>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</si>
  <si>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</si>
  <si>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</si>
  <si>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</si>
  <si>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</si>
  <si>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</si>
  <si>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</si>
  <si>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</si>
  <si>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</si>
  <si>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</si>
  <si>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</si>
  <si>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</si>
  <si>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</si>
  <si>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</si>
  <si>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</si>
  <si>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</si>
  <si>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</si>
  <si>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</si>
  <si>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</si>
  <si>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</si>
  <si>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</si>
  <si>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</si>
  <si>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</si>
  <si>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</si>
  <si>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</si>
  <si>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</si>
  <si>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</si>
  <si>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</si>
  <si>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</si>
  <si>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</si>
  <si>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</si>
  <si>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</si>
  <si>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</si>
  <si>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</si>
  <si>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</si>
  <si>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</si>
  <si>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</si>
  <si>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</si>
  <si>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</si>
  <si>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</si>
  <si>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</si>
  <si>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</si>
  <si>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</si>
  <si>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</si>
  <si>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</si>
  <si>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</si>
  <si>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</si>
  <si>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</si>
  <si>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</si>
  <si>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</si>
  <si>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</si>
  <si>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</si>
  <si>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</si>
  <si>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</si>
  <si>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</si>
  <si>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</si>
  <si>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</si>
  <si>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</si>
  <si>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</si>
  <si>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</si>
  <si>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</si>
  <si>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</si>
  <si>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</si>
  <si>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</si>
  <si>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</si>
  <si>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</si>
  <si>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</si>
  <si>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</si>
  <si>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</si>
  <si>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</si>
  <si>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</si>
  <si>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</si>
  <si>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</si>
  <si>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</si>
  <si>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</si>
  <si>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</si>
  <si>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</si>
  <si>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</si>
  <si>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</si>
  <si>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</si>
  <si>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</si>
  <si>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</si>
  <si>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</si>
  <si>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</si>
  <si>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</si>
  <si>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</si>
  <si>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</si>
  <si>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</si>
  <si>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</si>
  <si>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</si>
  <si>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</si>
  <si>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</si>
  <si>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</si>
  <si>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</si>
  <si>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</si>
  <si>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</si>
  <si>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</si>
  <si>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</si>
  <si>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</si>
  <si>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</si>
  <si>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</si>
  <si>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</si>
  <si>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</si>
  <si>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</si>
  <si>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</si>
  <si>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</si>
  <si>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</si>
  <si>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</si>
  <si>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</si>
  <si>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</si>
  <si>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</si>
  <si>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</si>
  <si>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</si>
  <si>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</si>
  <si>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</si>
  <si>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</si>
  <si>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</si>
  <si>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</si>
  <si>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</si>
  <si>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</si>
  <si>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</si>
  <si>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</si>
  <si>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</si>
  <si>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</si>
  <si>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</si>
  <si>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</si>
  <si>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</si>
  <si>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</si>
  <si>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</si>
  <si>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</si>
  <si>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</si>
  <si>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</si>
  <si>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</si>
  <si>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</si>
  <si>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</si>
  <si>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</si>
  <si>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</si>
  <si>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</si>
  <si>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</si>
  <si>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</si>
  <si>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</si>
  <si>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</si>
  <si>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</si>
  <si>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</si>
  <si>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</si>
  <si>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</si>
  <si>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</si>
  <si>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</si>
  <si>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</si>
  <si>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</si>
  <si>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</si>
  <si>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</si>
  <si>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</si>
  <si>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</si>
  <si>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</si>
  <si>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</si>
  <si>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</si>
  <si>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</si>
  <si>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</si>
  <si>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</si>
  <si>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</si>
  <si>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</si>
  <si>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</si>
  <si>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</si>
  <si>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</si>
  <si>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</si>
  <si>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</si>
  <si>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</si>
  <si>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</si>
  <si>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</si>
  <si>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</si>
  <si>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</si>
  <si>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</si>
  <si>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</si>
  <si>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</si>
  <si>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</si>
  <si>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</si>
  <si>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</si>
  <si>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</si>
  <si>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</si>
  <si>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</si>
  <si>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</si>
  <si>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</si>
  <si>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</si>
  <si>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</si>
  <si>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</si>
  <si>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</si>
  <si>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</si>
  <si>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</si>
  <si>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</si>
  <si>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</si>
  <si>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</si>
  <si>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</si>
  <si>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</si>
  <si>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</si>
  <si>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</si>
  <si>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</si>
  <si>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</si>
  <si>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</si>
  <si>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</si>
  <si>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</si>
  <si>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</si>
  <si>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</si>
  <si>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</si>
  <si>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</si>
  <si>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</si>
  <si>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</si>
  <si>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</si>
  <si>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</si>
  <si>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</si>
  <si>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</si>
  <si>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</si>
  <si>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</si>
  <si>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</si>
  <si>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</si>
  <si>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</si>
  <si>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</si>
  <si>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</si>
  <si>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</si>
  <si>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</si>
  <si>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</si>
  <si>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</si>
  <si>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</si>
  <si>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</si>
  <si>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</si>
  <si>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</si>
  <si>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</si>
  <si>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</si>
  <si>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</si>
  <si>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</si>
  <si>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</si>
  <si>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</si>
  <si>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</si>
  <si>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</si>
  <si>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</si>
  <si>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</si>
  <si>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</si>
  <si>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</si>
  <si>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</si>
  <si>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</si>
  <si>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</si>
  <si>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</si>
  <si>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</si>
  <si>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</si>
  <si>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</si>
  <si>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</si>
  <si>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</si>
  <si>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</si>
  <si>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</si>
  <si>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</si>
  <si>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</si>
  <si>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</si>
  <si>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</si>
  <si>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</si>
  <si>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</si>
  <si>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</si>
  <si>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</si>
  <si>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</si>
  <si>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</si>
  <si>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</si>
  <si>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</si>
  <si>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</si>
  <si>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</si>
  <si>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</si>
  <si>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</si>
  <si>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</si>
  <si>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</si>
  <si>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</si>
  <si>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</si>
  <si>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</si>
  <si>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</si>
  <si>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</si>
  <si>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</si>
  <si>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</si>
  <si>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</si>
  <si>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</si>
  <si>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</si>
  <si>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</si>
  <si>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</si>
  <si>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</si>
  <si>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</si>
  <si>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</si>
  <si>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</si>
  <si>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</si>
  <si>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</si>
  <si>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</si>
  <si>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</si>
  <si>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</si>
  <si>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</si>
  <si>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</si>
  <si>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</si>
  <si>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</si>
  <si>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</si>
  <si>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</si>
  <si>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</si>
  <si>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</si>
  <si>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</si>
  <si>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</si>
  <si>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</si>
  <si>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</si>
  <si>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</si>
  <si>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</si>
  <si>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</si>
  <si>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</si>
  <si>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</si>
  <si>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</si>
  <si>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</si>
  <si>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</si>
  <si>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</si>
  <si>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</si>
  <si>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</si>
  <si>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</si>
  <si>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</si>
  <si>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</si>
  <si>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</si>
  <si>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</si>
  <si>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</si>
  <si>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</si>
  <si>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</si>
  <si>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</si>
  <si>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</si>
  <si>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</si>
  <si>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</si>
  <si>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</si>
  <si>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</si>
  <si>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</si>
  <si>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</si>
  <si>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</si>
  <si>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</si>
  <si>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</si>
  <si>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</si>
  <si>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</si>
  <si>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</si>
  <si>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</si>
  <si>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</si>
  <si>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</si>
  <si>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</si>
  <si>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</si>
  <si>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</si>
  <si>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</si>
  <si>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</si>
  <si>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</si>
  <si>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</si>
  <si>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</si>
  <si>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</si>
  <si>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</si>
  <si>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</si>
  <si>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</si>
  <si>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</si>
  <si>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</si>
  <si>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</si>
  <si>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</si>
  <si>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</si>
  <si>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</si>
  <si>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</si>
  <si>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</si>
  <si>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</si>
  <si>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</si>
  <si>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</si>
  <si>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</si>
  <si>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</si>
  <si>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</si>
  <si>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</si>
  <si>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</si>
  <si>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</si>
  <si>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</si>
  <si>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</si>
  <si>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</si>
  <si>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</si>
  <si>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</si>
  <si>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</si>
  <si>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</si>
  <si>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</si>
  <si>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</si>
  <si>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</si>
  <si>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</si>
  <si>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</si>
  <si>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</si>
  <si>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</si>
  <si>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</si>
  <si>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</si>
  <si>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</si>
  <si>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</si>
  <si>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</si>
  <si>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</si>
  <si>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</si>
  <si>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</si>
  <si>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</si>
  <si>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</si>
  <si>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</si>
  <si>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</si>
  <si>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</si>
  <si>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</si>
  <si>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</si>
  <si>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</si>
  <si>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</si>
  <si>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</si>
  <si>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</si>
  <si>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</si>
  <si>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</si>
  <si>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</si>
  <si>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</si>
  <si>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</si>
  <si>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</si>
  <si>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</si>
  <si>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</si>
  <si>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</si>
  <si>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</si>
  <si>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</si>
  <si>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</si>
  <si>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</si>
  <si>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</si>
  <si>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</si>
  <si>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</si>
  <si>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</si>
  <si>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</si>
  <si>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</si>
  <si>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</si>
  <si>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</si>
  <si>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</si>
  <si>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</si>
  <si>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</si>
  <si>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</si>
  <si>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</si>
  <si>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</si>
  <si>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</si>
  <si>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</si>
  <si>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</si>
  <si>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</si>
  <si>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</si>
  <si>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</si>
  <si>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</si>
  <si>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</si>
  <si>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</si>
  <si>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</si>
  <si>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</si>
  <si>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</si>
  <si>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</si>
  <si>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</si>
  <si>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</si>
  <si>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</si>
  <si>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</si>
  <si>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</si>
  <si>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</si>
  <si>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</si>
  <si>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</si>
  <si>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</si>
  <si>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</si>
  <si>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</si>
  <si>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</si>
  <si>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</si>
  <si>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</si>
  <si>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</si>
  <si>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</si>
  <si>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</si>
  <si>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</si>
  <si>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</si>
  <si>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</si>
  <si>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</si>
  <si>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</si>
  <si>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</si>
  <si>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</si>
  <si>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</si>
  <si>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</si>
  <si>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</si>
  <si>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</si>
  <si>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</si>
  <si>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</si>
  <si>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</si>
  <si>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</si>
  <si>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</si>
  <si>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</si>
  <si>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</si>
  <si>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</si>
  <si>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</si>
  <si>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</si>
  <si>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</si>
  <si>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</si>
  <si>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</si>
  <si>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</si>
  <si>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</si>
  <si>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</si>
  <si>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</si>
  <si>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</si>
  <si>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</si>
  <si>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</si>
  <si>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</si>
  <si>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</si>
  <si>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</si>
  <si>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</si>
  <si>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</si>
  <si>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</si>
  <si>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</si>
  <si>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</si>
  <si>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</si>
  <si>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</si>
  <si>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</si>
  <si>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</si>
  <si>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</si>
  <si>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</si>
  <si>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</si>
  <si>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</si>
  <si>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</si>
  <si>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</si>
  <si>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</si>
  <si>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</si>
  <si>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</si>
  <si>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</si>
  <si>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</si>
  <si>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</si>
  <si>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</si>
  <si>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</si>
  <si>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</si>
  <si>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</si>
  <si>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</si>
  <si>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</si>
  <si>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</si>
  <si>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</si>
  <si>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</si>
  <si>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</si>
  <si>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</si>
  <si>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</si>
  <si>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</si>
  <si>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</si>
  <si>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</si>
  <si>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</si>
  <si>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</si>
  <si>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</si>
  <si>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</si>
  <si>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</si>
  <si>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</si>
  <si>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</si>
  <si>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</si>
  <si>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</si>
  <si>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</si>
  <si>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</si>
  <si>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</si>
  <si>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</si>
  <si>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</si>
  <si>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</si>
  <si>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</si>
  <si>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</si>
  <si>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</si>
  <si>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</si>
  <si>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</si>
  <si>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</si>
  <si>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</si>
  <si>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</si>
  <si>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</si>
  <si>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</si>
  <si>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</si>
  <si>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</si>
  <si>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</si>
  <si>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</si>
  <si>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</si>
  <si>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</si>
  <si>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</si>
  <si>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</si>
  <si>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</si>
  <si>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</si>
  <si>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</si>
  <si>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</si>
  <si>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</si>
  <si>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</si>
  <si>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</si>
  <si>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</si>
  <si>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</si>
  <si>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</si>
  <si>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</si>
  <si>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</si>
  <si>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</si>
  <si>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</si>
  <si>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</si>
  <si>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</si>
  <si>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</si>
  <si>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</si>
  <si>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</si>
  <si>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</si>
  <si>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</si>
  <si>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</si>
  <si>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</si>
  <si>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</si>
  <si>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</si>
  <si>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</si>
  <si>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</si>
  <si>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</si>
  <si>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</si>
  <si>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</si>
  <si>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</si>
  <si>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</si>
  <si>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</si>
  <si>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</si>
  <si>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</si>
  <si>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</si>
  <si>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</si>
  <si>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</si>
  <si>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</si>
  <si>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</si>
  <si>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</si>
  <si>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</si>
  <si>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</si>
  <si>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</si>
  <si>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</si>
  <si>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</si>
  <si>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</si>
  <si>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</si>
  <si>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</si>
  <si>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</si>
  <si>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</si>
  <si>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</si>
  <si>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</si>
  <si>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</si>
  <si>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</si>
  <si>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</si>
  <si>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</si>
  <si>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</si>
  <si>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</si>
  <si>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</si>
  <si>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</si>
  <si>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</si>
  <si>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</si>
  <si>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</si>
  <si>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</si>
  <si>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</si>
  <si>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</si>
  <si>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</si>
  <si>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</si>
  <si>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</si>
  <si>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</si>
  <si>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</si>
  <si>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</si>
  <si>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</si>
  <si>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</si>
  <si>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</si>
  <si>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</si>
  <si>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</si>
  <si>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</si>
  <si>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</si>
  <si>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</si>
  <si>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</si>
  <si>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</si>
  <si>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</si>
  <si>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</si>
  <si>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</si>
  <si>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</si>
  <si>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</si>
  <si>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</si>
  <si>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</si>
  <si>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</si>
  <si>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</si>
  <si>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</si>
  <si>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</si>
  <si>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</si>
  <si>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</si>
  <si>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</si>
  <si>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</si>
  <si>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</si>
  <si>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</si>
  <si>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</si>
  <si>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</si>
  <si>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</si>
  <si>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</si>
  <si>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</si>
  <si>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</si>
  <si>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</si>
  <si>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</si>
  <si>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</si>
  <si>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</si>
  <si>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</si>
  <si>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</si>
  <si>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</si>
  <si>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</si>
  <si>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</si>
  <si>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</si>
  <si>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</si>
  <si>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</si>
  <si>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</si>
  <si>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</si>
  <si>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</si>
  <si>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</si>
  <si>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</si>
  <si>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</si>
  <si>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</si>
  <si>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</si>
  <si>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</si>
  <si>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</si>
  <si>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</si>
  <si>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</si>
  <si>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</si>
  <si>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</si>
  <si>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</si>
  <si>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</si>
  <si>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</si>
  <si>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</si>
  <si>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</si>
  <si>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</si>
  <si>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</si>
  <si>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</si>
  <si>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</si>
  <si>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</si>
  <si>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</si>
  <si>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</si>
  <si>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</si>
  <si>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</si>
  <si>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</si>
  <si>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</si>
  <si>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</si>
  <si>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</si>
  <si>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</si>
  <si>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</si>
  <si>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</si>
  <si>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</si>
  <si>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</si>
  <si>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</si>
  <si>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</si>
  <si>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</si>
  <si>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</si>
  <si>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</si>
  <si>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</si>
  <si>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</si>
  <si>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</si>
  <si>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</si>
  <si>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</si>
  <si>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</si>
  <si>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</si>
  <si>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</si>
  <si>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</si>
  <si>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</si>
  <si>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</si>
  <si>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</si>
  <si>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</si>
  <si>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</si>
  <si>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</si>
  <si>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</si>
  <si>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</si>
  <si>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</si>
  <si>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</si>
  <si>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</si>
  <si>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</si>
  <si>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</si>
  <si>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</si>
  <si>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</si>
  <si>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</si>
  <si>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</si>
  <si>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</si>
  <si>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</si>
  <si>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</si>
  <si>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</si>
  <si>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</si>
  <si>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</si>
  <si>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</si>
  <si>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</si>
  <si>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</si>
  <si>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</si>
  <si>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</si>
  <si>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</si>
  <si>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</si>
  <si>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</si>
  <si>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</si>
  <si>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</si>
  <si>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</si>
  <si>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</si>
  <si>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</si>
  <si>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</si>
  <si>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</si>
  <si>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</si>
  <si>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</si>
  <si>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</si>
  <si>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</si>
  <si>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</si>
  <si>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</si>
  <si>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</si>
  <si>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</si>
  <si>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</si>
  <si>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</si>
  <si>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</si>
  <si>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</si>
  <si>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</si>
  <si>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</si>
  <si>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</si>
  <si>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</si>
  <si>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</si>
  <si>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</si>
  <si>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</si>
  <si>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</si>
  <si>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</si>
  <si>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</si>
  <si>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</si>
  <si>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</si>
  <si>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</si>
  <si>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</si>
  <si>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</si>
  <si>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</si>
  <si>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</si>
  <si>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</si>
  <si>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</si>
  <si>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</si>
  <si>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</si>
  <si>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</si>
  <si>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</si>
  <si>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</si>
  <si>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</si>
  <si>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</si>
  <si>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</si>
  <si>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</si>
  <si>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</si>
  <si>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</si>
  <si>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</si>
  <si>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</si>
  <si>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</si>
  <si>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</si>
  <si>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</si>
  <si>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</si>
  <si>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</si>
  <si>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</si>
  <si>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</si>
  <si>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</si>
  <si>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</si>
  <si>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</si>
  <si>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</si>
  <si>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</si>
  <si>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</si>
  <si>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</si>
  <si>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</si>
  <si>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</si>
  <si>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</si>
  <si>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</si>
  <si>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</si>
  <si>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</si>
  <si>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</si>
  <si>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</si>
  <si>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</si>
  <si>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</si>
  <si>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</si>
  <si>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</si>
  <si>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</si>
  <si>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</si>
  <si>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</si>
  <si>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</si>
  <si>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</si>
  <si>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</si>
  <si>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</si>
  <si>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</si>
  <si>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</si>
  <si>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</si>
  <si>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</si>
  <si>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</si>
  <si>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</si>
  <si>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</si>
  <si>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</si>
  <si>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</si>
  <si>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</si>
  <si>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</si>
  <si>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</si>
  <si>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</si>
  <si>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</si>
  <si>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</si>
  <si>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</si>
  <si>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</si>
  <si>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</si>
  <si>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</si>
  <si>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</si>
  <si>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</si>
  <si>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</si>
  <si>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</si>
  <si>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</si>
  <si>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</si>
  <si>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</si>
  <si>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</si>
  <si>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</si>
  <si>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</si>
  <si>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</si>
  <si>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</si>
  <si>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</si>
  <si>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</si>
  <si>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</si>
  <si>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</si>
  <si>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</si>
  <si>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</si>
  <si>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</si>
  <si>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</si>
  <si>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</si>
  <si>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</si>
  <si>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</si>
  <si>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</si>
  <si>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</si>
  <si>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</si>
  <si>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</si>
  <si>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</si>
  <si>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</si>
  <si>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</si>
  <si>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</si>
  <si>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</si>
  <si>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</si>
  <si>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</si>
  <si>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</si>
  <si>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</si>
  <si>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</si>
  <si>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</si>
  <si>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</si>
  <si>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</si>
  <si>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</si>
  <si>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</si>
  <si>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</si>
  <si>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</si>
  <si>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</si>
  <si>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</si>
  <si>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</si>
  <si>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</si>
  <si>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</si>
  <si>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</si>
  <si>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</si>
  <si>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</si>
  <si>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</si>
  <si>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</si>
  <si>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</si>
  <si>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</si>
  <si>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</si>
  <si>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</si>
  <si>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</si>
  <si>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</si>
  <si>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</si>
  <si>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</si>
  <si>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</si>
  <si>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</si>
  <si>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</si>
  <si>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</si>
  <si>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</si>
  <si>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</si>
  <si>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</si>
  <si>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</si>
  <si>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</si>
  <si>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</si>
  <si>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</si>
  <si>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</si>
  <si>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</si>
  <si>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</si>
  <si>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</si>
  <si>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</si>
  <si>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</si>
  <si>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</si>
  <si>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</si>
  <si>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</si>
  <si>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</si>
  <si>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</si>
  <si>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</si>
  <si>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</si>
  <si>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</si>
  <si>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</si>
  <si>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</si>
  <si>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</si>
  <si>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</si>
  <si>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</si>
  <si>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</si>
  <si>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</si>
  <si>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</si>
  <si>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</si>
  <si>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</si>
  <si>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</si>
  <si>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</si>
  <si>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</si>
  <si>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</si>
  <si>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</si>
  <si>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</si>
  <si>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</si>
  <si>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</si>
  <si>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</si>
  <si>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</si>
  <si>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</si>
  <si>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</si>
  <si>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</si>
  <si>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</si>
  <si>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</si>
  <si>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</si>
  <si>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</si>
  <si>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</si>
  <si>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</si>
  <si>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</si>
  <si>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</si>
  <si>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</si>
  <si>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</si>
  <si>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</si>
  <si>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</si>
  <si>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</si>
  <si>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</si>
  <si>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</si>
  <si>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</si>
  <si>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</si>
  <si>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</si>
  <si>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</si>
  <si>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</si>
  <si>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</si>
  <si>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</si>
  <si>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</si>
  <si>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</si>
  <si>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</si>
  <si>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</si>
  <si>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</si>
  <si>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</si>
  <si>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</si>
  <si>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</si>
  <si>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</si>
  <si>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</si>
  <si>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</si>
  <si>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</si>
  <si>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</si>
  <si>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</si>
  <si>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</si>
  <si>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</si>
  <si>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</si>
  <si>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</si>
  <si>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</si>
  <si>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</si>
  <si>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</si>
  <si>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</si>
  <si>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</si>
  <si>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</si>
  <si>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</si>
  <si>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</si>
  <si>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</si>
  <si>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</si>
  <si>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</si>
  <si>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</si>
  <si>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</si>
  <si>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</si>
  <si>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</si>
  <si>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</si>
  <si>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</si>
  <si>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</si>
  <si>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</si>
  <si>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</si>
  <si>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</si>
  <si>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</si>
  <si>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</si>
  <si>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</si>
  <si>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</si>
  <si>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</si>
  <si>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</si>
  <si>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</si>
  <si>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</si>
  <si>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</si>
  <si>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</si>
  <si>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</si>
  <si>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</si>
  <si>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</si>
  <si>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</si>
  <si>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</si>
  <si>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</si>
  <si>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</si>
  <si>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</si>
  <si>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</si>
  <si>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</si>
  <si>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</si>
  <si>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</si>
  <si>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</si>
  <si>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</si>
  <si>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</si>
  <si>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</si>
  <si>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</si>
  <si>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</si>
  <si>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</si>
  <si>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</si>
  <si>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</si>
  <si>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</si>
  <si>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</si>
  <si>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</si>
  <si>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</si>
  <si>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</si>
  <si>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</si>
  <si>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</si>
  <si>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</si>
  <si>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</si>
  <si>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</si>
  <si>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</si>
  <si>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</si>
  <si>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</si>
  <si>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</si>
  <si>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</si>
  <si>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</si>
  <si>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</si>
  <si>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</si>
  <si>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</si>
  <si>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</si>
  <si>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</si>
  <si>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</si>
  <si>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</si>
  <si>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</si>
  <si>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</si>
  <si>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</si>
  <si>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</si>
  <si>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</si>
  <si>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</si>
  <si>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</si>
  <si>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</si>
  <si>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</si>
  <si>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</si>
  <si>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</si>
  <si>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</si>
  <si>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</si>
  <si>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</si>
  <si>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</si>
  <si>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</si>
  <si>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</si>
  <si>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</si>
  <si>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</si>
  <si>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</si>
  <si>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</si>
  <si>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</si>
  <si>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</si>
  <si>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</si>
  <si>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</si>
  <si>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</si>
  <si>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</si>
  <si>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</si>
  <si>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</si>
  <si>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</si>
  <si>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</si>
  <si>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</si>
  <si>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</si>
  <si>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</si>
  <si>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</si>
  <si>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</si>
  <si>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</si>
  <si>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</si>
  <si>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</si>
  <si>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</si>
  <si>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</si>
  <si>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</si>
  <si>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</si>
  <si>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</si>
  <si>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</si>
  <si>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</si>
  <si>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</si>
  <si>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</si>
  <si>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</si>
  <si>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</si>
  <si>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</si>
  <si>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</si>
  <si>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</si>
  <si>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</si>
  <si>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</si>
  <si>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</si>
  <si>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</si>
  <si>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</si>
  <si>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</si>
  <si>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</si>
  <si>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</si>
  <si>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</si>
  <si>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</si>
  <si>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</si>
  <si>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</si>
  <si>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</si>
  <si>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</si>
  <si>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</si>
  <si>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</si>
  <si>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</si>
  <si>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</si>
  <si>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</si>
  <si>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</si>
  <si>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</si>
  <si>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</si>
  <si>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</si>
  <si>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</si>
  <si>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</si>
  <si>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</si>
  <si>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</si>
  <si>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</si>
  <si>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</si>
  <si>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</si>
  <si>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</si>
  <si>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</si>
  <si>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</si>
  <si>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</si>
  <si>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</si>
  <si>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</si>
  <si>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</si>
  <si>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</si>
  <si>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</si>
  <si>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</si>
  <si>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</si>
  <si>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</si>
  <si>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</si>
  <si>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</si>
  <si>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</si>
  <si>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</si>
  <si>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</si>
  <si>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</si>
  <si>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</si>
  <si>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</si>
  <si>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</si>
  <si>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</si>
  <si>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</si>
  <si>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</si>
  <si>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</si>
  <si>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</si>
  <si>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</si>
  <si>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</si>
  <si>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</si>
  <si>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</si>
  <si>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</si>
  <si>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</si>
  <si>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</si>
  <si>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</si>
  <si>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</si>
  <si>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</si>
  <si>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</si>
  <si>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</si>
  <si>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</si>
  <si>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</si>
  <si>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</si>
  <si>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</si>
  <si>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</si>
  <si>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</si>
  <si>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</si>
  <si>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</si>
  <si>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</si>
  <si>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</si>
  <si>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</si>
  <si>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</si>
  <si>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</si>
  <si>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</si>
  <si>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</si>
  <si>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</si>
  <si>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</si>
  <si>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</si>
  <si>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</si>
  <si>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</si>
  <si>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</si>
  <si>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</si>
  <si>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</si>
  <si>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</si>
  <si>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</si>
  <si>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</si>
  <si>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</si>
  <si>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</si>
  <si>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</si>
  <si>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</si>
  <si>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</si>
  <si>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</si>
  <si>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</si>
  <si>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</si>
  <si>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</si>
  <si>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</si>
  <si>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</si>
  <si>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</si>
  <si>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</si>
  <si>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</si>
  <si>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</si>
  <si>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</si>
  <si>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</si>
  <si>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</si>
  <si>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</si>
  <si>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</si>
  <si>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</si>
  <si>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</si>
  <si>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</si>
  <si>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</si>
  <si>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</si>
  <si>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</si>
  <si>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</si>
  <si>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</si>
  <si>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</si>
  <si>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</si>
  <si>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</si>
  <si>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</si>
  <si>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</si>
  <si>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</si>
  <si>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</si>
  <si>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</si>
  <si>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</si>
  <si>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</si>
  <si>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</si>
  <si>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</si>
  <si>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</si>
  <si>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</si>
  <si>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</si>
  <si>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</si>
  <si>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</si>
  <si>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</si>
  <si>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</si>
  <si>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</si>
  <si>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</si>
  <si>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</si>
  <si>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</si>
  <si>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</si>
  <si>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</si>
  <si>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</si>
  <si>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</si>
  <si>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</si>
  <si>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</si>
  <si>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</si>
  <si>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</si>
  <si>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</si>
  <si>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</si>
  <si>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</si>
  <si>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</si>
  <si>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</si>
  <si>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</si>
  <si>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</si>
  <si>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</si>
  <si>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</si>
  <si>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</si>
  <si>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</si>
  <si>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</si>
  <si>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</si>
  <si>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</si>
  <si>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</si>
  <si>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</si>
  <si>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</si>
  <si>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</si>
  <si>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</si>
  <si>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</si>
  <si>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</si>
  <si>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</si>
  <si>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</si>
  <si>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</si>
  <si>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</si>
  <si>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</si>
  <si>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</si>
  <si>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</si>
  <si>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</si>
  <si>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</si>
  <si>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</si>
  <si>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</si>
  <si>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</si>
  <si>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</si>
  <si>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</si>
  <si>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</si>
  <si>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</si>
  <si>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</si>
  <si>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</si>
  <si>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</si>
  <si>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</si>
  <si>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</si>
  <si>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</si>
  <si>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</si>
  <si>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</si>
  <si>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</si>
  <si>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</si>
  <si>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</si>
  <si>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</si>
  <si>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</si>
  <si>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</si>
  <si>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</si>
  <si>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</si>
  <si>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</si>
  <si>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</si>
  <si>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</si>
  <si>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</si>
  <si>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</si>
  <si>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</si>
  <si>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</si>
  <si>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</si>
  <si>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</si>
  <si>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</si>
  <si>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</si>
  <si>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</si>
  <si>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</si>
  <si>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</si>
  <si>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</si>
  <si>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</si>
  <si>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</si>
  <si>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</si>
  <si>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</si>
  <si>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</si>
  <si>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</si>
  <si>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</si>
  <si>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</si>
  <si>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</si>
  <si>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</si>
  <si>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</si>
  <si>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</si>
  <si>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</si>
  <si>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</si>
  <si>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</si>
  <si>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</si>
  <si>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</si>
  <si>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</si>
  <si>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</si>
  <si>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</si>
  <si>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</si>
  <si>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</si>
  <si>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</si>
  <si>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</si>
  <si>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</si>
  <si>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</si>
  <si>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</si>
  <si>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</si>
  <si>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</si>
  <si>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</si>
  <si>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</si>
  <si>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</si>
  <si>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</si>
  <si>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</si>
  <si>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</si>
  <si>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</si>
  <si>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</si>
  <si>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</si>
  <si>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</si>
  <si>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</si>
  <si>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</si>
  <si>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</si>
  <si>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</si>
  <si>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</si>
  <si>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</si>
  <si>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</si>
  <si>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</si>
  <si>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</si>
  <si>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</si>
  <si>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</si>
  <si>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</si>
  <si>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</si>
  <si>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</si>
  <si>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</si>
  <si>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</si>
  <si>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</si>
  <si>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</si>
  <si>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</si>
  <si>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</si>
  <si>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</si>
  <si>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</si>
  <si>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</si>
  <si>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</si>
  <si>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</si>
  <si>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</si>
  <si>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</si>
  <si>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</si>
  <si>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</si>
  <si>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</si>
  <si>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</si>
  <si>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</si>
  <si>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</si>
  <si>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</si>
  <si>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</si>
  <si>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</si>
  <si>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</si>
  <si>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</si>
  <si>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</si>
  <si>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</si>
  <si>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</si>
  <si>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</si>
  <si>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</si>
  <si>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</si>
  <si>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</si>
  <si>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</si>
  <si>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</si>
  <si>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</si>
  <si>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</si>
  <si>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</si>
  <si>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</si>
  <si>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</si>
  <si>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</si>
  <si>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</si>
  <si>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</si>
  <si>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</si>
  <si>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</si>
  <si>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</si>
  <si>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</si>
  <si>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</si>
  <si>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</si>
  <si>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</si>
  <si>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</si>
  <si>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</si>
  <si>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</si>
  <si>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</si>
  <si>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</si>
  <si>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</si>
  <si>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</si>
  <si>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</si>
  <si>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</si>
  <si>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</si>
  <si>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</si>
  <si>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</si>
  <si>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</si>
  <si>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</si>
  <si>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</si>
  <si>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</si>
  <si>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</si>
  <si>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</si>
  <si>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</si>
  <si>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</si>
  <si>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</si>
  <si>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</si>
  <si>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</si>
  <si>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</si>
  <si>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</si>
  <si>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</si>
  <si>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</si>
  <si>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</si>
  <si>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</si>
  <si>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</si>
  <si>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</si>
  <si>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</si>
  <si>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</si>
  <si>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</si>
  <si>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</si>
  <si>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</si>
  <si>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</si>
  <si>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</si>
  <si>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</si>
  <si>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</si>
  <si>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</si>
  <si>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</si>
  <si>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</si>
  <si>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</si>
  <si>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</si>
  <si>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</si>
  <si>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</si>
  <si>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</si>
  <si>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</si>
  <si>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</si>
  <si>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</si>
  <si>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</si>
  <si>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</si>
  <si>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</si>
  <si>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</si>
  <si>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</si>
  <si>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</si>
  <si>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</si>
  <si>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</si>
  <si>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</si>
  <si>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</si>
  <si>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</si>
  <si>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</si>
  <si>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</si>
  <si>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</si>
  <si>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</si>
  <si>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</si>
  <si>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</si>
  <si>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</si>
  <si>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</si>
  <si>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</si>
  <si>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</si>
  <si>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</si>
  <si>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</si>
  <si>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</si>
  <si>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</si>
  <si>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</si>
  <si>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</si>
  <si>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</si>
  <si>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</si>
  <si>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</si>
  <si>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</si>
  <si>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</si>
  <si>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</si>
  <si>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</si>
  <si>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</si>
  <si>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</si>
  <si>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</si>
  <si>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</si>
  <si>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</si>
  <si>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</si>
  <si>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</si>
  <si>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</si>
  <si>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</si>
  <si>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</si>
  <si>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</si>
  <si>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</si>
  <si>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</si>
  <si>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</si>
  <si>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</si>
  <si>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</si>
  <si>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</si>
  <si>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</si>
  <si>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</si>
  <si>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</si>
  <si>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</si>
  <si>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</si>
  <si>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</si>
  <si>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</si>
  <si>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</si>
  <si>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</si>
  <si>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</si>
  <si>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</si>
  <si>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</si>
  <si>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</si>
  <si>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</si>
  <si>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</si>
  <si>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</si>
  <si>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</si>
  <si>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</si>
  <si>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</si>
  <si>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</si>
  <si>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</si>
  <si>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</si>
  <si>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</si>
  <si>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</si>
  <si>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</si>
  <si>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</si>
  <si>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</si>
  <si>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</si>
  <si>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</si>
  <si>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</si>
  <si>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</si>
  <si>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</si>
  <si>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</si>
  <si>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</si>
  <si>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</si>
  <si>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</si>
  <si>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</si>
  <si>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</si>
  <si>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</si>
  <si>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</si>
  <si>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</si>
  <si>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</si>
  <si>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</si>
  <si>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</si>
  <si>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</si>
  <si>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</si>
  <si>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</si>
  <si>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</si>
  <si>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</si>
  <si>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</si>
  <si>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</si>
  <si>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</si>
  <si>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</si>
  <si>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</si>
  <si>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</si>
  <si>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</si>
  <si>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</si>
  <si>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</si>
  <si>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</si>
  <si>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</si>
  <si>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</si>
  <si>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</si>
  <si>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</si>
  <si>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</si>
  <si>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</si>
  <si>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</si>
  <si>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</si>
  <si>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</si>
  <si>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</si>
  <si>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</si>
  <si>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</si>
  <si>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</si>
  <si>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</si>
  <si>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</si>
  <si>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</si>
  <si>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</si>
  <si>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</si>
  <si>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</si>
  <si>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</si>
  <si>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</si>
  <si>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</si>
  <si>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</si>
  <si>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</si>
  <si>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</si>
  <si>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</si>
  <si>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</si>
  <si>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</si>
  <si>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</si>
  <si>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</si>
  <si>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</si>
  <si>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</si>
  <si>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</si>
  <si>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</si>
  <si>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</si>
  <si>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</si>
  <si>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</si>
  <si>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</si>
  <si>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</si>
  <si>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</si>
  <si>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</si>
  <si>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</si>
  <si>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</si>
  <si>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</si>
  <si>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</si>
  <si>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</si>
  <si>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</si>
  <si>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</si>
  <si>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</si>
  <si>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</si>
  <si>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</si>
  <si>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</si>
  <si>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</si>
  <si>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</si>
  <si>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</si>
  <si>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</si>
  <si>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</si>
  <si>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</si>
  <si>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</si>
  <si>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</si>
  <si>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</si>
  <si>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</si>
  <si>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</si>
  <si>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</si>
  <si>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</si>
  <si>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</si>
  <si>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</si>
  <si>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</si>
  <si>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</si>
  <si>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</si>
  <si>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</si>
  <si>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</si>
  <si>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</si>
  <si>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</si>
  <si>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</si>
  <si>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</si>
  <si>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</si>
  <si>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</si>
  <si>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</si>
  <si>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</si>
  <si>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</si>
  <si>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</si>
  <si>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</si>
  <si>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</si>
  <si>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</si>
  <si>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</si>
  <si>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</si>
  <si>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</si>
  <si>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</si>
  <si>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</si>
  <si>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</si>
  <si>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</si>
  <si>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</si>
  <si>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</si>
  <si>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</si>
  <si>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</si>
  <si>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</si>
  <si>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</si>
  <si>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</si>
  <si>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</si>
  <si>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</si>
  <si>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</si>
  <si>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</si>
  <si>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</si>
  <si>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</si>
  <si>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</si>
  <si>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</si>
  <si>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</si>
  <si>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</si>
  <si>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</si>
  <si>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</si>
  <si>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</si>
  <si>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</si>
  <si>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</si>
  <si>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</si>
  <si>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</si>
  <si>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</si>
  <si>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</si>
  <si>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</si>
  <si>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</si>
  <si>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</si>
  <si>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</si>
  <si>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</si>
  <si>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</si>
  <si>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</si>
  <si>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</si>
  <si>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</si>
  <si>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</si>
  <si>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</si>
  <si>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</si>
  <si>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</si>
  <si>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</si>
  <si>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</si>
  <si>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</si>
  <si>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</si>
  <si>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</si>
  <si>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</si>
  <si>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</si>
  <si>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</si>
  <si>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</si>
  <si>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</si>
  <si>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</si>
  <si>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</si>
  <si>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</si>
  <si>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</si>
  <si>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</si>
  <si>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</si>
  <si>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</si>
  <si>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</si>
  <si>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</si>
  <si>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</si>
  <si>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</si>
  <si>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</si>
  <si>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</si>
  <si>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</si>
  <si>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</si>
  <si>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</si>
  <si>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</si>
  <si>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</si>
  <si>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</si>
  <si>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</si>
  <si>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</si>
  <si>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</si>
  <si>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</si>
  <si>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</si>
  <si>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</si>
  <si>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</si>
  <si>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</si>
  <si>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</si>
  <si>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</si>
  <si>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</si>
  <si>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</si>
  <si>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</si>
  <si>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</si>
  <si>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</si>
  <si>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</si>
  <si>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</si>
  <si>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</si>
  <si>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</si>
  <si>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</si>
  <si>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</si>
  <si>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</si>
  <si>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</si>
  <si>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</si>
  <si>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</si>
  <si>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</si>
  <si>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</si>
  <si>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</si>
  <si>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</si>
  <si>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</si>
  <si>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</si>
  <si>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</si>
  <si>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</si>
  <si>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</si>
  <si>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</si>
  <si>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</si>
  <si>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</si>
  <si>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</si>
  <si>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</si>
  <si>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</si>
  <si>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</si>
  <si>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</si>
  <si>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</si>
  <si>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</si>
  <si>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</si>
  <si>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</si>
  <si>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</si>
  <si>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</si>
  <si>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</si>
  <si>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</si>
  <si>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</si>
  <si>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</si>
  <si>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</si>
  <si>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</si>
  <si>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</si>
  <si>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</si>
  <si>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</si>
  <si>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</si>
  <si>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</si>
  <si>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</si>
  <si>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</si>
  <si>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</si>
  <si>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</si>
  <si>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</si>
  <si>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</si>
  <si>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</si>
  <si>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</si>
  <si>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</si>
  <si>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</si>
  <si>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</si>
  <si>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</si>
  <si>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</si>
  <si>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</si>
  <si>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</si>
  <si>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</si>
  <si>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</si>
  <si>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</si>
  <si>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</si>
  <si>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</si>
  <si>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</si>
  <si>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</si>
  <si>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</si>
  <si>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</si>
  <si>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</si>
  <si>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</si>
  <si>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</si>
  <si>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</si>
  <si>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</si>
  <si>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</si>
  <si>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</si>
  <si>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</si>
  <si>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</si>
  <si>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</si>
  <si>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</si>
  <si>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</si>
  <si>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</si>
  <si>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</si>
  <si>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</si>
  <si>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</si>
  <si>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</si>
  <si>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</si>
  <si>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</si>
  <si>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</si>
  <si>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</si>
  <si>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</si>
  <si>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</si>
  <si>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</si>
  <si>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</si>
  <si>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</si>
  <si>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</si>
  <si>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</si>
  <si>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</si>
  <si>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</si>
  <si>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</si>
  <si>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</si>
  <si>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</si>
  <si>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</si>
  <si>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</si>
  <si>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</si>
  <si>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</si>
  <si>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</si>
  <si>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</si>
  <si>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</si>
  <si>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</si>
  <si>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</si>
  <si>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</si>
  <si>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</si>
  <si>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</si>
  <si>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</si>
  <si>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</si>
  <si>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</si>
  <si>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</si>
  <si>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</si>
  <si>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</si>
  <si>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</si>
  <si>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</si>
  <si>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</si>
  <si>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</si>
  <si>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</si>
  <si>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</si>
  <si>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</si>
  <si>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</si>
  <si>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</si>
  <si>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</si>
  <si>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</si>
  <si>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</si>
  <si>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</si>
  <si>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</si>
  <si>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</si>
  <si>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</si>
  <si>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</si>
  <si>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</si>
  <si>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</si>
  <si>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</si>
  <si>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</si>
  <si>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</si>
  <si>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</si>
  <si>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</si>
  <si>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</si>
  <si>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</si>
  <si>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</si>
  <si>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</si>
  <si>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</si>
  <si>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</si>
  <si>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</si>
  <si>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</si>
  <si>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</si>
  <si>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</si>
  <si>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</si>
  <si>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</si>
  <si>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</si>
  <si>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</si>
  <si>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</si>
  <si>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</si>
  <si>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</si>
  <si>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</si>
  <si>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</si>
  <si>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</si>
  <si>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</si>
  <si>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</si>
  <si>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</si>
  <si>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</si>
  <si>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</si>
  <si>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</si>
  <si>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</si>
  <si>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</si>
  <si>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</si>
  <si>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</si>
  <si>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</si>
  <si>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</si>
  <si>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</si>
  <si>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</si>
  <si>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</si>
  <si>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</si>
  <si>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</si>
  <si>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</si>
  <si>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</si>
  <si>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</si>
  <si>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</si>
  <si>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</si>
  <si>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</si>
  <si>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</si>
  <si>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</si>
  <si>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</si>
  <si>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</si>
  <si>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</si>
  <si>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</si>
  <si>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</si>
  <si>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</si>
  <si>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</si>
  <si>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</si>
  <si>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</si>
  <si>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</si>
  <si>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</si>
  <si>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</si>
  <si>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</si>
  <si>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</si>
  <si>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</si>
  <si>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</si>
  <si>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</si>
  <si>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</si>
  <si>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</si>
  <si>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</si>
  <si>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</si>
  <si>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</si>
  <si>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</si>
  <si>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</si>
  <si>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</si>
  <si>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</si>
  <si>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</si>
  <si>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</si>
  <si>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</si>
  <si>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</si>
  <si>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</si>
  <si>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</si>
  <si>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</si>
  <si>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</si>
  <si>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</si>
  <si>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</si>
  <si>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</si>
  <si>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</si>
  <si>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</si>
  <si>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</si>
  <si>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</si>
  <si>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</si>
  <si>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</si>
  <si>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</si>
  <si>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</si>
  <si>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</si>
  <si>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</si>
  <si>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</si>
  <si>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</si>
  <si>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</si>
  <si>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</si>
  <si>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</si>
  <si>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</si>
  <si>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</si>
  <si>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</si>
  <si>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</si>
  <si>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</si>
  <si>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</si>
  <si>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</si>
  <si>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</si>
  <si>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</si>
  <si>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</si>
  <si>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</si>
  <si>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</si>
  <si>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</si>
  <si>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</si>
  <si>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</si>
  <si>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</si>
  <si>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</si>
  <si>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</si>
  <si>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</si>
  <si>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</si>
  <si>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</si>
  <si>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</si>
  <si>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</si>
  <si>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</si>
  <si>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</si>
  <si>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</si>
  <si>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</si>
  <si>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</si>
  <si>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</si>
  <si>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</si>
  <si>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</si>
  <si>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</si>
  <si>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</si>
  <si>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</si>
  <si>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</si>
  <si>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</si>
  <si>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</si>
  <si>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</si>
  <si>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</si>
  <si>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</si>
  <si>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</si>
  <si>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</si>
  <si>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</si>
  <si>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</si>
  <si>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</si>
  <si>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</si>
  <si>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</si>
  <si>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</si>
  <si>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</si>
  <si>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</si>
  <si>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</si>
  <si>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</si>
  <si>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</si>
  <si>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</si>
  <si>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</si>
  <si>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</si>
  <si>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</si>
  <si>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</si>
  <si>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</si>
  <si>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</si>
  <si>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</si>
  <si>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</si>
  <si>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</si>
  <si>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</si>
  <si>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</si>
  <si>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</si>
  <si>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</si>
  <si>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</si>
  <si>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</si>
  <si>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</si>
  <si>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</si>
  <si>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</si>
  <si>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</si>
  <si>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</si>
  <si>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</si>
  <si>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</si>
  <si>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</si>
  <si>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</si>
  <si>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</si>
  <si>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</si>
  <si>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</si>
  <si>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</si>
  <si>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</si>
  <si>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</si>
  <si>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</si>
  <si>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</si>
  <si>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</si>
  <si>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</si>
  <si>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</si>
  <si>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</si>
  <si>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</si>
  <si>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</si>
  <si>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</si>
  <si>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</si>
  <si>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</si>
  <si>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</si>
  <si>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</si>
  <si>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</si>
  <si>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</si>
  <si>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</si>
  <si>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</si>
  <si>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</si>
  <si>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</si>
  <si>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</si>
  <si>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</si>
  <si>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</si>
  <si>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</si>
  <si>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</si>
  <si>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</si>
  <si>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</si>
  <si>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</si>
  <si>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</si>
  <si>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</si>
  <si>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</si>
  <si>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</si>
  <si>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</si>
  <si>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</si>
  <si>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</si>
  <si>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</si>
  <si>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</si>
  <si>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</si>
  <si>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</si>
  <si>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</si>
  <si>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</si>
  <si>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</si>
  <si>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</si>
  <si>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</si>
  <si>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</si>
  <si>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</si>
  <si>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</si>
  <si>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</si>
  <si>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</si>
  <si>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</si>
  <si>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</si>
  <si>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</si>
  <si>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</si>
  <si>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</si>
  <si>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</si>
  <si>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</si>
  <si>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</si>
  <si>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</si>
  <si>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</si>
  <si>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</si>
  <si>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</si>
  <si>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</si>
  <si>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</si>
  <si>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</si>
  <si>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</si>
  <si>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</si>
  <si>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</si>
  <si>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</si>
  <si>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</si>
  <si>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</si>
  <si>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</si>
  <si>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</si>
  <si>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</si>
  <si>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</si>
  <si>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</si>
  <si>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</si>
  <si>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</si>
  <si>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</si>
  <si>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</si>
  <si>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</si>
  <si>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</si>
  <si>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</si>
  <si>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</si>
  <si>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</si>
  <si>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</si>
  <si>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</si>
  <si>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</si>
  <si>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</si>
  <si>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</si>
  <si>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</si>
  <si>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</si>
  <si>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</si>
  <si>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</si>
  <si>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</si>
  <si>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</si>
  <si>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</si>
  <si>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</si>
  <si>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</si>
  <si>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</si>
  <si>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</si>
  <si>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</si>
  <si>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</si>
  <si>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</si>
  <si>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</si>
  <si>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</si>
  <si>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</si>
  <si>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</si>
  <si>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</si>
  <si>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</si>
  <si>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</si>
  <si>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</si>
  <si>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</si>
  <si>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</si>
  <si>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</si>
  <si>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</si>
  <si>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</si>
  <si>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</si>
  <si>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</si>
  <si>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</si>
  <si>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</si>
  <si>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</si>
  <si>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</si>
  <si>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</si>
  <si>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</si>
  <si>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</si>
  <si>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</si>
  <si>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</si>
  <si>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</si>
  <si>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</si>
  <si>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</si>
  <si>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</si>
  <si>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</si>
  <si>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</si>
  <si>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</si>
  <si>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</si>
  <si>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</si>
  <si>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</si>
  <si>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</si>
  <si>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</si>
  <si>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</si>
  <si>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</si>
  <si>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</si>
  <si>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</si>
  <si>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</si>
  <si>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</si>
  <si>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</si>
  <si>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</si>
  <si>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</si>
  <si>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</si>
  <si>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</si>
  <si>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</si>
  <si>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</si>
  <si>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</si>
  <si>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</si>
  <si>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</si>
  <si>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</si>
  <si>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</si>
  <si>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</si>
  <si>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</si>
  <si>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</si>
  <si>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</si>
  <si>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</si>
  <si>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</si>
  <si>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</si>
  <si>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</si>
  <si>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</si>
  <si>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</si>
  <si>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</si>
  <si>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</si>
  <si>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</si>
  <si>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</si>
  <si>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</si>
  <si>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</si>
  <si>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</si>
  <si>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</si>
  <si>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</si>
  <si>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</si>
  <si>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</si>
  <si>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</si>
  <si>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</si>
  <si>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</si>
  <si>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</si>
  <si>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</si>
  <si>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</si>
  <si>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</si>
  <si>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</si>
  <si>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</si>
  <si>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</si>
  <si>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</si>
  <si>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</si>
  <si>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</si>
  <si>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</si>
  <si>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</si>
  <si>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</si>
  <si>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</si>
  <si>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</si>
  <si>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</si>
  <si>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</si>
  <si>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</si>
  <si>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</si>
  <si>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</si>
  <si>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</si>
  <si>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</si>
  <si>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</si>
  <si>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</si>
  <si>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</si>
  <si>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</si>
  <si>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</si>
  <si>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</si>
  <si>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</si>
  <si>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</si>
  <si>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</si>
  <si>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</si>
  <si>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</si>
  <si>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</si>
  <si>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</si>
  <si>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</si>
  <si>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</si>
  <si>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</si>
  <si>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</si>
  <si>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</si>
  <si>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</si>
  <si>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</si>
  <si>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</si>
  <si>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</si>
  <si>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</si>
  <si>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</si>
  <si>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</si>
  <si>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</si>
  <si>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</si>
  <si>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</si>
  <si>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</si>
  <si>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</si>
  <si>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</si>
  <si>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</si>
  <si>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</si>
  <si>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</si>
  <si>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</si>
  <si>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</si>
  <si>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</si>
  <si>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</si>
  <si>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</si>
  <si>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</si>
  <si>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</si>
  <si>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</si>
  <si>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</si>
  <si>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</si>
  <si>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</si>
  <si>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</si>
  <si>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</si>
  <si>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</si>
  <si>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</si>
  <si>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</si>
  <si>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</si>
  <si>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</si>
  <si>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</si>
  <si>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</si>
  <si>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</si>
  <si>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</si>
  <si>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</si>
  <si>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</si>
  <si>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</si>
  <si>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</si>
  <si>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</si>
  <si>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</si>
  <si>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</si>
  <si>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</si>
  <si>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</si>
  <si>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</si>
  <si>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</si>
  <si>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</si>
  <si>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</si>
  <si>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</si>
  <si>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</si>
  <si>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</si>
  <si>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</si>
  <si>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</si>
  <si>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</si>
  <si>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</si>
  <si>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</si>
  <si>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</si>
  <si>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</si>
  <si>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</si>
  <si>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</si>
  <si>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</si>
  <si>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</si>
  <si>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</si>
  <si>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</si>
  <si>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</si>
  <si>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</si>
  <si>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</si>
  <si>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</si>
  <si>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</si>
  <si>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</si>
  <si>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</si>
  <si>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</si>
  <si>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</si>
  <si>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</si>
  <si>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</si>
  <si>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</si>
  <si>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</si>
  <si>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</si>
  <si>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</si>
  <si>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</si>
  <si>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</si>
  <si>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</si>
  <si>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</si>
  <si>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</si>
  <si>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</si>
  <si>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</si>
  <si>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</si>
  <si>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</si>
  <si>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</si>
  <si>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</si>
  <si>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</si>
  <si>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</si>
  <si>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</si>
  <si>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</si>
  <si>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</si>
  <si>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</si>
  <si>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</si>
  <si>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</si>
  <si>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</si>
  <si>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</si>
  <si>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</si>
  <si>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</si>
  <si>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</si>
  <si>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</si>
  <si>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</si>
  <si>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</si>
  <si>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</si>
  <si>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</si>
  <si>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</si>
  <si>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</si>
  <si>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</si>
  <si>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</si>
  <si>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</si>
  <si>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</si>
  <si>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</si>
  <si>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</si>
  <si>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</si>
  <si>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</si>
  <si>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</si>
  <si>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</si>
  <si>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</si>
  <si>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</si>
  <si>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</si>
  <si>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</si>
  <si>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</si>
  <si>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</si>
  <si>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</si>
  <si>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</si>
  <si>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</si>
  <si>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</si>
  <si>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</si>
  <si>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</si>
  <si>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</si>
  <si>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</si>
  <si>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</si>
  <si>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</si>
  <si>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</si>
  <si>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</si>
  <si>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</si>
  <si>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</si>
  <si>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</si>
  <si>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</si>
  <si>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</si>
  <si>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</si>
  <si>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</si>
  <si>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</si>
  <si>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</si>
  <si>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</si>
  <si>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</si>
  <si>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</si>
  <si>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</si>
  <si>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</si>
  <si>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</si>
  <si>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</si>
  <si>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</si>
  <si>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</si>
  <si>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</si>
  <si>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</si>
  <si>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</si>
  <si>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</si>
  <si>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</si>
  <si>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</si>
  <si>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</si>
  <si>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</si>
  <si>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</si>
  <si>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</si>
  <si>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</si>
  <si>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</si>
  <si>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</si>
  <si>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</si>
  <si>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</si>
  <si>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</si>
  <si>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</si>
  <si>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</si>
  <si>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</si>
  <si>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</si>
  <si>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</si>
  <si>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</si>
  <si>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</si>
  <si>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</si>
  <si>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</si>
  <si>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</si>
  <si>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</si>
  <si>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</si>
  <si>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</si>
  <si>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</si>
  <si>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</si>
  <si>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</si>
  <si>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</si>
  <si>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</si>
  <si>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</si>
  <si>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</si>
  <si>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</si>
  <si>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</si>
  <si>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</si>
  <si>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</si>
  <si>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</si>
  <si>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</si>
  <si>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</si>
  <si>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</si>
  <si>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</si>
  <si>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</si>
  <si>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</si>
  <si>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</si>
  <si>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</si>
  <si>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</si>
  <si>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</si>
  <si>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</si>
  <si>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</si>
  <si>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</si>
  <si>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</si>
  <si>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</si>
  <si>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</si>
  <si>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</si>
  <si>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</si>
  <si>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</si>
  <si>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</si>
  <si>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</si>
  <si>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</si>
  <si>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</si>
  <si>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</si>
  <si>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</si>
  <si>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</si>
  <si>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</si>
  <si>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</si>
  <si>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</si>
  <si>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</si>
  <si>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</si>
  <si>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</si>
  <si>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</si>
  <si>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</si>
  <si>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</si>
  <si>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</si>
  <si>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</si>
  <si>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</si>
  <si>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</si>
  <si>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</si>
  <si>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</si>
  <si>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</si>
  <si>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</si>
  <si>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</si>
  <si>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</si>
  <si>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</si>
  <si>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</si>
  <si>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</si>
  <si>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</si>
  <si>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</si>
  <si>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</si>
  <si>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</si>
  <si>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</si>
  <si>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</si>
  <si>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</si>
  <si>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</si>
  <si>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</si>
  <si>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</si>
  <si>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</si>
  <si>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</si>
  <si>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</si>
  <si>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</si>
  <si>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</si>
  <si>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</si>
  <si>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</si>
  <si>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</si>
  <si>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</si>
  <si>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</si>
  <si>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</si>
  <si>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</si>
  <si>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</si>
  <si>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</si>
  <si>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</si>
  <si>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</si>
  <si>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</si>
  <si>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</si>
  <si>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</si>
  <si>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</si>
  <si>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</si>
  <si>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</si>
  <si>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</si>
  <si>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</si>
  <si>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</si>
  <si>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</si>
  <si>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</si>
  <si>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</si>
  <si>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</si>
  <si>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</si>
  <si>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</si>
  <si>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</si>
  <si>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</si>
  <si>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</si>
  <si>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</si>
  <si>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</si>
  <si>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</si>
  <si>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</si>
  <si>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</si>
  <si>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</si>
  <si>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</si>
  <si>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</si>
  <si>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</si>
  <si>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</si>
  <si>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</si>
  <si>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</si>
  <si>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</si>
  <si>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</si>
  <si>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</si>
  <si>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</si>
  <si>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</si>
  <si>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</si>
  <si>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</si>
  <si>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</si>
  <si>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</si>
  <si>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</si>
  <si>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</si>
  <si>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</si>
  <si>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</si>
  <si>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</si>
  <si>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</si>
  <si>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</si>
  <si>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</si>
  <si>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</si>
  <si>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</si>
  <si>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</si>
  <si>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</si>
  <si>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</si>
  <si>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</si>
  <si>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</si>
  <si>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</si>
  <si>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</si>
  <si>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</si>
  <si>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</si>
  <si>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</si>
  <si>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</si>
  <si>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</si>
  <si>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</si>
  <si>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</si>
  <si>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</si>
  <si>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</si>
  <si>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</si>
  <si>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</si>
  <si>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</si>
  <si>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</si>
  <si>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</si>
  <si>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</si>
  <si>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</si>
  <si>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</si>
  <si>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</si>
  <si>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</si>
  <si>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</si>
  <si>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</si>
  <si>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</si>
  <si>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</si>
  <si>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</si>
  <si>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</si>
  <si>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</si>
  <si>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</si>
  <si>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</si>
  <si>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</si>
  <si>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</si>
  <si>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</si>
  <si>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</si>
  <si>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</si>
  <si>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</si>
  <si>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</si>
  <si>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</si>
  <si>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</si>
  <si>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</si>
  <si>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</si>
  <si>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</si>
  <si>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</si>
  <si>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</si>
  <si>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</si>
  <si>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</si>
  <si>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</si>
  <si>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</si>
  <si>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</si>
  <si>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</si>
  <si>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</si>
  <si>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</si>
  <si>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</si>
  <si>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</si>
  <si>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</si>
  <si>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</si>
  <si>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</si>
  <si>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</si>
  <si>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</si>
  <si>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</si>
  <si>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</si>
  <si>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</si>
  <si>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</si>
  <si>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</si>
  <si>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</si>
  <si>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</si>
  <si>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</si>
  <si>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</si>
  <si>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</si>
  <si>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</si>
  <si>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</si>
  <si>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</si>
  <si>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</si>
  <si>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</si>
  <si>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</si>
  <si>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</si>
  <si>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</si>
  <si>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</si>
  <si>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</si>
  <si>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</si>
  <si>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</si>
  <si>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</si>
  <si>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</si>
  <si>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</si>
  <si>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</si>
  <si>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</si>
  <si>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</si>
  <si>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</si>
  <si>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</si>
  <si>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</si>
  <si>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</si>
  <si>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</si>
  <si>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</si>
  <si>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</si>
  <si>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</si>
  <si>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</si>
  <si>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</si>
  <si>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</si>
  <si>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</si>
  <si>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</si>
  <si>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</si>
  <si>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</si>
  <si>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</si>
  <si>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</si>
  <si>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</si>
  <si>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</si>
  <si>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</si>
  <si>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</si>
  <si>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</si>
  <si>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</si>
  <si>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</si>
  <si>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</si>
  <si>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</si>
  <si>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</si>
  <si>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</si>
  <si>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</si>
  <si>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</si>
  <si>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</si>
  <si>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</si>
  <si>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</si>
  <si>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</si>
  <si>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</si>
  <si>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</si>
  <si>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</si>
  <si>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</si>
  <si>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</si>
  <si>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</si>
  <si>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</si>
  <si>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</si>
  <si>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</si>
  <si>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</si>
  <si>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</si>
  <si>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</si>
  <si>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</si>
  <si>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</si>
  <si>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</si>
  <si>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</si>
  <si>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</si>
  <si>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</si>
  <si>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</si>
  <si>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</si>
  <si>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</si>
  <si>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</si>
  <si>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</si>
  <si>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</si>
  <si>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</si>
  <si>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</si>
  <si>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</si>
  <si>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</si>
  <si>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</si>
  <si>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</si>
  <si>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</si>
  <si>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</si>
  <si>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</si>
  <si>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</si>
  <si>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</si>
  <si>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</si>
  <si>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</si>
  <si>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</si>
  <si>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</si>
  <si>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</si>
  <si>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</si>
  <si>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</si>
  <si>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</si>
  <si>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</si>
  <si>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</si>
  <si>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</si>
  <si>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</si>
  <si>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</si>
  <si>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</si>
  <si>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</si>
  <si>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</si>
  <si>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</si>
  <si>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</si>
  <si>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</si>
  <si>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</si>
  <si>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</si>
  <si>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</si>
  <si>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</si>
  <si>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</si>
  <si>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</si>
  <si>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</si>
  <si>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</si>
  <si>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</si>
  <si>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</si>
  <si>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</si>
  <si>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</si>
  <si>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</si>
  <si>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</si>
  <si>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</si>
  <si>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</si>
  <si>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</si>
  <si>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</si>
  <si>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</si>
  <si>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</si>
  <si>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</si>
  <si>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</si>
  <si>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</si>
  <si>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</si>
  <si>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</si>
  <si>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</si>
  <si>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</si>
  <si>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</si>
  <si>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</si>
  <si>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</si>
  <si>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</si>
  <si>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</si>
  <si>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</si>
  <si>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</si>
  <si>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</si>
  <si>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</si>
  <si>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</si>
  <si>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</si>
  <si>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</si>
  <si>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</si>
  <si>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</si>
  <si>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</si>
  <si>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</si>
  <si>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</si>
  <si>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</si>
  <si>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</si>
  <si>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</si>
  <si>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</si>
  <si>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</si>
  <si>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</si>
  <si>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</si>
  <si>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</si>
  <si>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</si>
  <si>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</si>
  <si>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</si>
  <si>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</si>
  <si>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</si>
  <si>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</si>
  <si>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</si>
  <si>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</si>
  <si>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</si>
  <si>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</si>
  <si>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</si>
  <si>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</si>
  <si>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</si>
  <si>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</si>
  <si>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</si>
  <si>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</si>
  <si>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</si>
  <si>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</si>
  <si>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</si>
  <si>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</si>
  <si>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</si>
  <si>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</si>
  <si>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</si>
  <si>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</si>
  <si>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</si>
  <si>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</si>
  <si>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</si>
  <si>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</si>
  <si>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</si>
  <si>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</si>
  <si>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</si>
  <si>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</si>
  <si>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</si>
  <si>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</si>
  <si>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</si>
  <si>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</si>
  <si>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</si>
  <si>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</si>
  <si>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</si>
  <si>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</si>
  <si>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</si>
  <si>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</si>
  <si>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</si>
  <si>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</si>
  <si>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</si>
  <si>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</si>
  <si>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</si>
  <si>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</si>
  <si>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</si>
  <si>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</si>
  <si>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</si>
  <si>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</si>
  <si>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</si>
  <si>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</si>
  <si>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</si>
  <si>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</si>
  <si>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</si>
  <si>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</si>
  <si>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</si>
  <si>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</si>
  <si>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</si>
  <si>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</si>
  <si>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</si>
  <si>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</si>
  <si>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</si>
  <si>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</si>
  <si>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</si>
  <si>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</si>
  <si>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</si>
  <si>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</si>
  <si>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</si>
  <si>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</si>
  <si>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</si>
  <si>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</si>
  <si>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</si>
  <si>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</si>
  <si>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</si>
  <si>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</si>
  <si>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</si>
  <si>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</si>
  <si>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</si>
  <si>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</si>
  <si>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</si>
  <si>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</si>
  <si>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</si>
  <si>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</si>
  <si>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</si>
  <si>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</si>
  <si>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</si>
  <si>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</si>
  <si>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</si>
  <si>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</si>
  <si>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</si>
  <si>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</si>
  <si>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</si>
  <si>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</si>
  <si>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</si>
  <si>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</si>
  <si>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</si>
  <si>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</si>
  <si>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</si>
  <si>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</si>
  <si>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</si>
  <si>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</si>
  <si>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</si>
  <si>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</si>
  <si>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</si>
  <si>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</si>
  <si>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</si>
  <si>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</si>
  <si>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</si>
  <si>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</si>
  <si>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</si>
  <si>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</si>
  <si>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</si>
  <si>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</si>
  <si>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</si>
  <si>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</si>
  <si>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</si>
  <si>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</si>
  <si>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</si>
  <si>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</si>
  <si>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</si>
  <si>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</si>
  <si>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</si>
  <si>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</si>
  <si>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</si>
  <si>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</si>
  <si>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</si>
  <si>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</si>
  <si>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</si>
  <si>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</si>
  <si>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</si>
  <si>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</si>
  <si>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</si>
  <si>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</si>
  <si>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</si>
  <si>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</si>
  <si>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</si>
  <si>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</si>
  <si>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</si>
  <si>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</si>
  <si>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</si>
  <si>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</si>
  <si>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</si>
  <si>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</si>
  <si>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</si>
  <si>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</si>
  <si>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</si>
  <si>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</si>
  <si>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</si>
  <si>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</si>
  <si>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</si>
  <si>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</si>
  <si>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</si>
  <si>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</si>
  <si>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</si>
  <si>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</si>
  <si>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</si>
  <si>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</si>
  <si>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</si>
  <si>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</si>
  <si>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</si>
  <si>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</si>
  <si>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</si>
  <si>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</si>
  <si>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</si>
  <si>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</si>
  <si>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</si>
  <si>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</si>
  <si>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</si>
  <si>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</si>
  <si>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</si>
  <si>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</si>
  <si>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</si>
  <si>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</si>
  <si>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</si>
  <si>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</si>
  <si>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</si>
  <si>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</si>
  <si>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</si>
  <si>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</si>
  <si>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</si>
  <si>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</si>
  <si>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</si>
  <si>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</si>
  <si>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</si>
  <si>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</si>
  <si>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</si>
  <si>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</si>
  <si>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</si>
  <si>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</si>
  <si>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</si>
  <si>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</si>
  <si>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</si>
  <si>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</si>
  <si>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</si>
  <si>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</si>
  <si>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</si>
  <si>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</si>
  <si>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</si>
  <si>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</si>
  <si>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</si>
  <si>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</si>
  <si>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</si>
  <si>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</si>
  <si>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</si>
  <si>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</si>
  <si>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</si>
  <si>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</si>
  <si>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</si>
  <si>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</si>
  <si>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</si>
  <si>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</si>
  <si>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</si>
  <si>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</si>
  <si>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</si>
  <si>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</si>
  <si>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</si>
  <si>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</si>
  <si>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</si>
  <si>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</si>
  <si>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</si>
  <si>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</si>
  <si>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</si>
  <si>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</si>
  <si>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</si>
  <si>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</si>
  <si>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</si>
  <si>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</si>
  <si>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</si>
  <si>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</si>
  <si>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</si>
  <si>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</si>
  <si>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</si>
  <si>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</si>
  <si>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</si>
  <si>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</si>
  <si>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</si>
  <si>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</si>
  <si>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</si>
  <si>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</si>
  <si>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</si>
  <si>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</si>
  <si>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</si>
  <si>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</si>
  <si>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</si>
  <si>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</si>
  <si>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</si>
  <si>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</si>
  <si>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</si>
  <si>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</si>
  <si>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</si>
  <si>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</si>
  <si>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</si>
  <si>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</si>
  <si>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</si>
  <si>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</si>
  <si>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</si>
  <si>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</si>
  <si>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</si>
  <si>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</si>
  <si>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</si>
  <si>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</si>
  <si>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</si>
  <si>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</si>
  <si>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</si>
  <si>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</si>
  <si>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</si>
  <si>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</si>
  <si>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</si>
  <si>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</si>
  <si>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</si>
  <si>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</si>
  <si>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</si>
  <si>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</si>
  <si>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</si>
  <si>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</si>
  <si>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</si>
  <si>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</si>
  <si>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</si>
  <si>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</si>
  <si>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</si>
  <si>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</si>
  <si>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</si>
  <si>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</si>
  <si>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</si>
  <si>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</si>
  <si>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</si>
  <si>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</si>
  <si>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</si>
  <si>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</si>
  <si>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</si>
  <si>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</si>
  <si>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</si>
  <si>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</si>
  <si>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</si>
  <si>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</si>
  <si>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</si>
  <si>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</si>
  <si>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</si>
  <si>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</si>
  <si>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</si>
  <si>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</si>
  <si>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</si>
  <si>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</si>
  <si>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</si>
  <si>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</si>
  <si>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</si>
  <si>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</si>
  <si>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</si>
  <si>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</si>
  <si>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</si>
  <si>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</si>
  <si>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</si>
  <si>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</si>
  <si>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</si>
  <si>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</si>
  <si>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</si>
  <si>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</si>
  <si>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</si>
  <si>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</si>
  <si>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</si>
  <si>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</si>
  <si>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</si>
  <si>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</si>
  <si>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</si>
  <si>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</si>
  <si>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</si>
  <si>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</si>
  <si>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</si>
  <si>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</si>
  <si>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</si>
  <si>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</si>
  <si>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</si>
  <si>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</si>
  <si>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</si>
  <si>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</si>
  <si>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</si>
  <si>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</si>
  <si>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</si>
  <si>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</si>
  <si>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</si>
  <si>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</si>
  <si>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</si>
  <si>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</si>
  <si>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</si>
  <si>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</si>
  <si>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</si>
  <si>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</si>
  <si>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</si>
  <si>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</si>
  <si>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</si>
  <si>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</si>
  <si>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</si>
  <si>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</si>
  <si>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</si>
  <si>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</si>
  <si>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</si>
  <si>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</si>
  <si>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</si>
  <si>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</si>
  <si>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</si>
  <si>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</si>
  <si>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</si>
  <si>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</si>
  <si>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</si>
  <si>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</si>
  <si>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</si>
  <si>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</si>
  <si>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</si>
  <si>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</si>
  <si>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</si>
  <si>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</si>
  <si>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</si>
  <si>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</si>
  <si>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</si>
  <si>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</si>
  <si>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</si>
  <si>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</si>
  <si>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</si>
  <si>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</si>
  <si>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</si>
  <si>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</si>
  <si>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</si>
  <si>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</si>
  <si>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</si>
  <si>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</si>
  <si>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</si>
  <si>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</si>
  <si>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</si>
  <si>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</si>
  <si>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</si>
  <si>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</si>
  <si>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</si>
  <si>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</si>
  <si>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</si>
  <si>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</si>
  <si>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</si>
  <si>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</si>
  <si>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</si>
  <si>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</si>
  <si>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</si>
  <si>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</si>
  <si>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</si>
  <si>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</si>
  <si>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</si>
  <si>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</si>
  <si>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</si>
  <si>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</si>
  <si>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</si>
  <si>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</si>
  <si>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</si>
  <si>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</si>
  <si>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</si>
  <si>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</si>
  <si>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</si>
  <si>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</si>
  <si>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</si>
  <si>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</si>
  <si>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</si>
  <si>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</si>
  <si>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</si>
  <si>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</si>
  <si>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</si>
  <si>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</si>
  <si>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</si>
  <si>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</si>
  <si>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</si>
  <si>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</si>
  <si>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</si>
  <si>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</si>
  <si>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</si>
  <si>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</si>
  <si>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</si>
  <si>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</si>
  <si>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</si>
  <si>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</si>
  <si>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</si>
  <si>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</si>
  <si>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</si>
  <si>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</si>
  <si>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</si>
  <si>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</si>
  <si>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</si>
  <si>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</si>
  <si>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</si>
  <si>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</si>
  <si>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</si>
  <si>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</si>
  <si>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</si>
  <si>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</si>
  <si>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</si>
  <si>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</si>
  <si>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</si>
  <si>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</si>
  <si>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</si>
  <si>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</si>
  <si>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</si>
  <si>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</si>
  <si>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</si>
  <si>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</si>
  <si>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</si>
  <si>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</si>
  <si>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</si>
  <si>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</si>
  <si>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</si>
  <si>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</si>
  <si>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</si>
  <si>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</si>
  <si>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</si>
  <si>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</si>
  <si>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</si>
  <si>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</si>
  <si>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</si>
  <si>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</si>
  <si>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</si>
  <si>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</si>
  <si>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</si>
  <si>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</si>
  <si>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</si>
  <si>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</si>
  <si>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</si>
  <si>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</si>
  <si>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</si>
  <si>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</si>
  <si>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</si>
  <si>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</si>
  <si>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</si>
  <si>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</si>
  <si>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</si>
  <si>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</si>
  <si>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</si>
  <si>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</si>
  <si>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</si>
  <si>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</si>
  <si>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</si>
  <si>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</si>
  <si>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</si>
  <si>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</si>
  <si>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</si>
  <si>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</si>
  <si>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</si>
  <si>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</si>
  <si>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</si>
  <si>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</si>
  <si>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</si>
  <si>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</si>
  <si>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</si>
  <si>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</si>
  <si>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</si>
  <si>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</si>
  <si>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</si>
  <si>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</si>
  <si>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</si>
  <si>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</si>
  <si>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</si>
  <si>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</si>
  <si>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</si>
  <si>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</si>
  <si>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</si>
  <si>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</si>
  <si>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</si>
  <si>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</si>
  <si>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</si>
  <si>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</si>
  <si>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</si>
  <si>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</si>
  <si>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</si>
  <si>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</si>
  <si>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</si>
  <si>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</si>
  <si>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</si>
  <si>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</si>
  <si>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</si>
  <si>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</si>
  <si>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</si>
  <si>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</si>
  <si>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</si>
  <si>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</si>
  <si>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</si>
  <si>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</si>
  <si>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</si>
  <si>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</si>
  <si>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</si>
  <si>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</si>
  <si>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</si>
  <si>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</si>
  <si>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</si>
  <si>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</si>
  <si>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</si>
  <si>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</si>
  <si>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</si>
  <si>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</si>
  <si>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</si>
  <si>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</si>
  <si>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</si>
  <si>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</si>
  <si>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</si>
  <si>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</si>
  <si>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</si>
  <si>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</si>
  <si>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</si>
  <si>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</si>
  <si>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</si>
  <si>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</si>
  <si>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</si>
  <si>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</si>
  <si>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</si>
  <si>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</si>
  <si>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</si>
  <si>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</si>
  <si>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</si>
  <si>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</si>
  <si>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</si>
  <si>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</si>
  <si>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</si>
  <si>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</si>
  <si>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</si>
  <si>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</si>
  <si>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</si>
  <si>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</si>
  <si>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</si>
  <si>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</si>
  <si>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</si>
  <si>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</si>
  <si>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</si>
  <si>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</si>
  <si>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</si>
  <si>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</si>
  <si>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</si>
  <si>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</si>
  <si>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</si>
  <si>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</si>
  <si>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</si>
  <si>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</si>
  <si>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</si>
  <si>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</si>
  <si>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</si>
  <si>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</si>
  <si>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</si>
  <si>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</si>
  <si>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</si>
  <si>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</si>
  <si>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</si>
  <si>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</si>
  <si>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</si>
  <si>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</si>
  <si>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</si>
  <si>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</si>
  <si>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</si>
  <si>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</si>
  <si>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</si>
  <si>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</si>
  <si>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</si>
  <si>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</si>
  <si>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</si>
  <si>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</si>
  <si>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</si>
  <si>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</si>
  <si>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</si>
  <si>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</si>
  <si>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</si>
  <si>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</si>
  <si>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</si>
  <si>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</si>
  <si>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</si>
  <si>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</si>
  <si>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</si>
  <si>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</si>
  <si>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</si>
  <si>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</si>
  <si>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</si>
  <si>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</si>
  <si>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</si>
  <si>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</si>
  <si>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</si>
  <si>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</si>
  <si>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</si>
  <si>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</si>
  <si>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</si>
  <si>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</si>
  <si>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</si>
  <si>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</si>
  <si>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</si>
  <si>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</si>
  <si>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</si>
  <si>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</si>
  <si>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</si>
  <si>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</si>
  <si>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</si>
  <si>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</si>
  <si>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</si>
  <si>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</si>
  <si>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</si>
  <si>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</si>
  <si>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</si>
  <si>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</si>
  <si>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</si>
  <si>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</si>
  <si>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</si>
  <si>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</si>
  <si>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</si>
  <si>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</si>
  <si>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</si>
  <si>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</si>
  <si>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</si>
  <si>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</si>
  <si>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</si>
  <si>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</si>
  <si>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</si>
  <si>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</si>
  <si>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</si>
  <si>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</si>
  <si>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</si>
  <si>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</si>
  <si>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</si>
  <si>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</si>
  <si>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</si>
  <si>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</si>
  <si>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</si>
  <si>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</si>
  <si>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</si>
  <si>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</si>
  <si>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</si>
  <si>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</si>
  <si>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</si>
  <si>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</si>
  <si>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</si>
  <si>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</si>
  <si>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</si>
  <si>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</si>
  <si>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</si>
  <si>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</si>
  <si>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</si>
  <si>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</si>
  <si>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</si>
  <si>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</si>
  <si>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</si>
  <si>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</si>
  <si>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</si>
  <si>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</si>
  <si>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</si>
  <si>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</si>
  <si>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</si>
  <si>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</si>
  <si>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</si>
  <si>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</si>
  <si>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</si>
  <si>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</si>
  <si>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</si>
  <si>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</si>
  <si>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</si>
  <si>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</si>
  <si>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</si>
  <si>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</si>
  <si>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</si>
  <si>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</si>
  <si>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</si>
  <si>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</si>
  <si>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</si>
  <si>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</si>
  <si>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</si>
  <si>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</si>
  <si>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</si>
  <si>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</si>
  <si>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</si>
  <si>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</si>
  <si>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</si>
  <si>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</si>
  <si>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</si>
  <si>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</si>
  <si>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</si>
  <si>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</si>
  <si>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</si>
  <si>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</si>
  <si>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</si>
  <si>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</si>
  <si>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</si>
  <si>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</si>
  <si>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</si>
  <si>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</si>
  <si>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</si>
  <si>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</si>
  <si>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</si>
  <si>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</si>
  <si>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</si>
  <si>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</si>
  <si>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</si>
  <si>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</si>
  <si>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</si>
  <si>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</si>
  <si>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</si>
  <si>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</si>
  <si>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</si>
  <si>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</si>
  <si>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</si>
  <si>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</si>
  <si>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</si>
  <si>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</si>
  <si>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</si>
  <si>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</si>
  <si>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</si>
  <si>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</si>
  <si>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</si>
  <si>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</si>
  <si>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</si>
  <si>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</si>
  <si>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</si>
  <si>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</si>
  <si>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</si>
  <si>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</si>
  <si>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</si>
  <si>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</si>
  <si>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</si>
  <si>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</si>
  <si>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</si>
  <si>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</si>
  <si>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</si>
  <si>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</si>
  <si>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</si>
  <si>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</si>
  <si>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</si>
  <si>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</si>
  <si>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</si>
  <si>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</si>
  <si>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</si>
  <si>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</si>
  <si>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</si>
  <si>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</si>
  <si>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</si>
  <si>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</si>
  <si>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</si>
  <si>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</si>
  <si>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</si>
  <si>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</si>
  <si>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</si>
  <si>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</si>
  <si>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</si>
  <si>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</si>
  <si>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</si>
  <si>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</si>
  <si>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</si>
  <si>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</si>
  <si>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</si>
  <si>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</si>
  <si>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</si>
  <si>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</si>
  <si>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</si>
  <si>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</si>
  <si>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</si>
  <si>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</si>
  <si>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</si>
  <si>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</si>
  <si>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</si>
  <si>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</si>
  <si>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</si>
  <si>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</si>
  <si>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</si>
  <si>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</si>
  <si>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</si>
  <si>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</si>
  <si>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</si>
  <si>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</si>
  <si>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</si>
  <si>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</si>
  <si>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</si>
  <si>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</si>
  <si>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</si>
  <si>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</si>
  <si>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</si>
  <si>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</si>
  <si>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</si>
  <si>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</si>
  <si>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</si>
  <si>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</si>
  <si>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</si>
  <si>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</si>
  <si>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</si>
  <si>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</si>
  <si>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</si>
  <si>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</si>
  <si>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</si>
  <si>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</si>
  <si>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</si>
  <si>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</si>
  <si>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</si>
  <si>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</si>
  <si>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</si>
  <si>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</si>
  <si>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</si>
  <si>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</si>
  <si>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</si>
  <si>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</si>
  <si>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</si>
  <si>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</si>
  <si>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</si>
  <si>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</si>
  <si>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</si>
  <si>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</si>
  <si>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</si>
  <si>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</si>
  <si>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</si>
  <si>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</si>
  <si>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</si>
  <si>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</si>
  <si>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</si>
  <si>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</si>
  <si>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</si>
  <si>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</si>
  <si>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</si>
  <si>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</si>
  <si>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</si>
  <si>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</si>
  <si>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</si>
  <si>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</si>
  <si>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</si>
  <si>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</si>
  <si>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</si>
  <si>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</si>
  <si>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</si>
  <si>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</si>
  <si>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</si>
  <si>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</si>
  <si>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</si>
  <si>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</si>
  <si>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</si>
  <si>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</si>
  <si>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</si>
  <si>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</si>
  <si>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</si>
  <si>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</si>
  <si>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</si>
  <si>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</si>
  <si>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</si>
  <si>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</si>
  <si>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</si>
  <si>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</si>
  <si>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</si>
  <si>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</si>
  <si>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</si>
  <si>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</si>
  <si>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</si>
  <si>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</si>
  <si>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</si>
  <si>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</si>
  <si>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</si>
  <si>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</si>
  <si>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</si>
  <si>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</si>
  <si>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</si>
  <si>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</si>
  <si>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</si>
  <si>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</si>
  <si>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</si>
  <si>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</si>
  <si>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</si>
  <si>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</si>
  <si>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</si>
  <si>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</si>
  <si>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</si>
  <si>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</si>
  <si>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</si>
  <si>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</si>
  <si>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</si>
  <si>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</si>
  <si>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</si>
  <si>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</si>
  <si>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</si>
  <si>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</si>
  <si>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</si>
  <si>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</si>
  <si>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</si>
  <si>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</si>
  <si>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</si>
  <si>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</si>
  <si>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</si>
  <si>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</si>
  <si>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</si>
  <si>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</si>
  <si>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</si>
  <si>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</si>
  <si>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</si>
  <si>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</si>
  <si>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</si>
  <si>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</si>
  <si>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</si>
  <si>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</si>
  <si>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</si>
  <si>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</si>
  <si>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</si>
  <si>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</si>
  <si>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</si>
  <si>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</si>
  <si>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</si>
  <si>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</si>
  <si>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</si>
  <si>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</si>
  <si>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</si>
  <si>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</si>
  <si>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</si>
  <si>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</si>
  <si>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</si>
  <si>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</si>
  <si>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</si>
  <si>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</si>
  <si>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</si>
  <si>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</si>
  <si>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</si>
  <si>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</si>
  <si>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</si>
  <si>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</si>
  <si>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</si>
  <si>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</si>
  <si>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</si>
  <si>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</si>
  <si>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</si>
  <si>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</si>
  <si>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</si>
  <si>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</si>
  <si>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</si>
  <si>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</si>
  <si>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</si>
  <si>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</si>
  <si>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</si>
  <si>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</si>
  <si>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</si>
  <si>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</si>
  <si>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</si>
  <si>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</si>
  <si>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</si>
  <si>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</si>
  <si>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</si>
  <si>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</si>
  <si>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</si>
  <si>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</si>
  <si>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</si>
  <si>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</si>
  <si>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</si>
  <si>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</si>
  <si>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</si>
  <si>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</si>
  <si>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</si>
  <si>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</si>
  <si>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</si>
  <si>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</si>
  <si>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</si>
  <si>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</si>
  <si>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</si>
  <si>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</si>
  <si>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</si>
  <si>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</si>
  <si>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</si>
  <si>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</si>
  <si>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</si>
  <si>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</si>
  <si>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</si>
  <si>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</si>
  <si>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</si>
  <si>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</si>
  <si>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</si>
  <si>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</si>
  <si>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</si>
  <si>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</si>
  <si>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</si>
  <si>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</si>
  <si>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</si>
  <si>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</si>
  <si>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</si>
  <si>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</si>
  <si>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</si>
  <si>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</si>
  <si>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</si>
  <si>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</si>
  <si>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</si>
  <si>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</si>
  <si>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</si>
  <si>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</si>
  <si>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</si>
  <si>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</si>
  <si>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</si>
  <si>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</si>
  <si>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</si>
  <si>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</si>
  <si>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</si>
  <si>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</si>
  <si>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</si>
  <si>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</si>
  <si>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</si>
  <si>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</si>
  <si>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</si>
  <si>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</si>
  <si>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</si>
  <si>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</si>
  <si>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</si>
  <si>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</si>
  <si>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</si>
  <si>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</si>
  <si>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</si>
  <si>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</si>
  <si>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</si>
  <si>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</si>
  <si>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</si>
  <si>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</si>
  <si>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</si>
  <si>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</si>
  <si>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</si>
  <si>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</si>
  <si>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</si>
  <si>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</si>
  <si>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</si>
  <si>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</si>
  <si>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</si>
  <si>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</si>
  <si>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</si>
  <si>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</si>
  <si>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</si>
  <si>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</si>
  <si>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</si>
  <si>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</si>
  <si>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</si>
  <si>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</si>
  <si>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</si>
  <si>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</si>
  <si>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</si>
  <si>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</si>
  <si>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</si>
  <si>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</si>
  <si>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</si>
  <si>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</si>
  <si>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</si>
  <si>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</si>
  <si>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</si>
  <si>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</si>
  <si>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</si>
  <si>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</si>
  <si>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</si>
  <si>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</si>
  <si>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</si>
  <si>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</si>
  <si>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</si>
  <si>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</si>
  <si>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</si>
  <si>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</si>
  <si>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</si>
  <si>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</si>
  <si>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</si>
  <si>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</si>
  <si>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</si>
  <si>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</si>
  <si>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</si>
  <si>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</si>
  <si>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</si>
  <si>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</si>
  <si>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</si>
  <si>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</si>
  <si>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</si>
  <si>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</si>
  <si>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</si>
  <si>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</si>
  <si>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</si>
  <si>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</si>
  <si>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</si>
  <si>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</si>
  <si>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</si>
  <si>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</si>
  <si>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</si>
  <si>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</si>
  <si>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</si>
  <si>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</si>
  <si>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</si>
  <si>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</si>
  <si>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</si>
  <si>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</si>
  <si>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</si>
  <si>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</si>
  <si>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</si>
  <si>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</si>
  <si>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</si>
  <si>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</si>
  <si>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</si>
  <si>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</si>
  <si>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</si>
  <si>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</si>
  <si>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</si>
  <si>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</si>
  <si>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</si>
  <si>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</si>
  <si>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</si>
  <si>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</si>
  <si>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</si>
  <si>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</si>
  <si>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</si>
  <si>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</si>
  <si>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</si>
  <si>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</si>
  <si>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</si>
  <si>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</si>
  <si>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</si>
  <si>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</si>
  <si>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</si>
  <si>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</si>
  <si>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</si>
  <si>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</si>
  <si>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</si>
  <si>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</si>
  <si>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</si>
  <si>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</si>
  <si>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</si>
  <si>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</si>
  <si>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</si>
  <si>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</si>
  <si>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</si>
  <si>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</si>
  <si>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</si>
  <si>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</si>
  <si>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</si>
  <si>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</si>
  <si>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</si>
  <si>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</si>
  <si>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</si>
  <si>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</si>
  <si>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</si>
  <si>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</si>
  <si>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</si>
  <si>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</si>
  <si>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</si>
  <si>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</si>
  <si>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</si>
  <si>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</si>
  <si>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</si>
  <si>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</si>
  <si>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</si>
  <si>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</si>
  <si>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</si>
  <si>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</si>
  <si>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</si>
  <si>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</si>
  <si>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</si>
  <si>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</si>
  <si>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</si>
  <si>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</si>
  <si>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</si>
  <si>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</si>
  <si>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</si>
  <si>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</si>
  <si>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</si>
  <si>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</si>
  <si>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</si>
  <si>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</si>
  <si>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</si>
  <si>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</si>
  <si>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</si>
  <si>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</si>
  <si>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</si>
  <si>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</si>
  <si>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</si>
  <si>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</si>
  <si>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</si>
  <si>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</si>
  <si>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</si>
  <si>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</si>
  <si>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</si>
  <si>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</si>
  <si>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</si>
  <si>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</si>
  <si>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</si>
  <si>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</si>
  <si>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</si>
  <si>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</si>
  <si>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</si>
  <si>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</si>
  <si>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</si>
  <si>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</si>
  <si>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</si>
  <si>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</si>
  <si>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</si>
  <si>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</si>
  <si>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</si>
  <si>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</si>
  <si>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</si>
  <si>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</si>
  <si>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</si>
  <si>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</si>
  <si>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</si>
  <si>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</si>
  <si>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</si>
  <si>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</si>
  <si>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</si>
  <si>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</si>
  <si>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</si>
  <si>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</si>
  <si>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</si>
  <si>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</si>
  <si>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</si>
  <si>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</si>
  <si>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</si>
  <si>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</si>
  <si>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</si>
  <si>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</si>
  <si>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</si>
  <si>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</si>
  <si>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</si>
  <si>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</si>
  <si>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</si>
  <si>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</si>
  <si>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</si>
  <si>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</si>
  <si>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</si>
  <si>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</si>
  <si>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</si>
  <si>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</si>
  <si>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</si>
  <si>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</si>
  <si>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</si>
  <si>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</si>
  <si>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</si>
  <si>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</si>
  <si>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</si>
  <si>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</si>
  <si>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</si>
  <si>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</si>
  <si>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</si>
  <si>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</si>
  <si>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</si>
  <si>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</si>
  <si>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</si>
  <si>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</si>
  <si>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</si>
  <si>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</si>
  <si>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</si>
  <si>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</si>
  <si>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</si>
  <si>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</si>
  <si>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</si>
  <si>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</si>
  <si>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</si>
  <si>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</si>
  <si>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</si>
  <si>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</si>
  <si>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</si>
  <si>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</si>
  <si>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</si>
  <si>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</si>
  <si>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</si>
  <si>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</si>
  <si>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</si>
  <si>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</si>
  <si>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</si>
  <si>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</si>
  <si>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</si>
  <si>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</si>
  <si>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</si>
  <si>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</si>
  <si>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</si>
  <si>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</si>
  <si>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</si>
  <si>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</si>
  <si>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</si>
  <si>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</si>
  <si>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</si>
  <si>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</si>
  <si>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</si>
  <si>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</si>
  <si>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</si>
  <si>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</si>
  <si>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</si>
  <si>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</si>
  <si>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</si>
  <si>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</si>
  <si>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</si>
  <si>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</si>
  <si>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</si>
  <si>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</si>
  <si>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</si>
  <si>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</si>
  <si>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</si>
  <si>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</si>
  <si>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</si>
  <si>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</si>
  <si>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</si>
  <si>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</si>
  <si>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</si>
  <si>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</si>
  <si>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</si>
  <si>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</si>
  <si>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</si>
  <si>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</si>
  <si>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</si>
  <si>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</si>
  <si>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</si>
  <si>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</si>
  <si>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</si>
  <si>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</si>
  <si>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</si>
  <si>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</si>
  <si>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</si>
  <si>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</si>
  <si>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</si>
  <si>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</si>
  <si>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</si>
  <si>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</si>
  <si>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</si>
  <si>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</si>
  <si>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</si>
  <si>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</si>
  <si>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</si>
  <si>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</si>
  <si>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</si>
  <si>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</si>
  <si>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</si>
  <si>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</si>
  <si>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</si>
  <si>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</si>
  <si>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</si>
  <si>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</si>
  <si>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</si>
  <si>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</si>
  <si>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</si>
  <si>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</si>
  <si>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</si>
  <si>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</si>
  <si>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</si>
  <si>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</si>
  <si>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</si>
  <si>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</si>
  <si>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</si>
  <si>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</si>
  <si>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</si>
  <si>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</si>
  <si>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</si>
  <si>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</si>
  <si>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</si>
  <si>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</si>
  <si>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</si>
  <si>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</si>
  <si>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</si>
  <si>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</si>
  <si>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</si>
  <si>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</si>
  <si>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</si>
  <si>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</si>
  <si>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</si>
  <si>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</si>
  <si>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</si>
  <si>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</si>
  <si>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</si>
  <si>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</si>
  <si>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</si>
  <si>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</si>
  <si>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</si>
  <si>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</si>
  <si>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</si>
  <si>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</si>
  <si>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</si>
  <si>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</si>
  <si>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</si>
  <si>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</si>
  <si>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</si>
  <si>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</si>
  <si>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</si>
  <si>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</si>
  <si>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</si>
  <si>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</si>
  <si>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</si>
  <si>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</si>
  <si>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</si>
  <si>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</si>
  <si>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</si>
  <si>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</si>
  <si>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</si>
  <si>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</si>
  <si>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</si>
  <si>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</si>
  <si>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</si>
  <si>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</si>
  <si>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</si>
  <si>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</si>
  <si>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</si>
  <si>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</si>
  <si>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</si>
  <si>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</si>
  <si>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</si>
  <si>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</si>
  <si>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</si>
  <si>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</si>
  <si>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</si>
  <si>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</si>
  <si>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</si>
  <si>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</si>
  <si>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</si>
  <si>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</si>
  <si>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</si>
  <si>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</si>
  <si>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</si>
  <si>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</si>
  <si>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</si>
  <si>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</si>
  <si>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</si>
  <si>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</si>
  <si>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</si>
  <si>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</si>
  <si>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</si>
  <si>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</si>
  <si>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</si>
  <si>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</si>
  <si>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</si>
  <si>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</si>
  <si>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</si>
  <si>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</si>
  <si>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</si>
  <si>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</si>
  <si>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</si>
  <si>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</si>
  <si>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</si>
  <si>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</si>
  <si>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</si>
  <si>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</si>
  <si>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</si>
  <si>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</si>
  <si>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</si>
  <si>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</si>
  <si>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</si>
  <si>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</si>
  <si>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</si>
  <si>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</si>
  <si>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</si>
  <si>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</si>
  <si>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</si>
  <si>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</si>
  <si>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</si>
  <si>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</si>
  <si>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</si>
  <si>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</si>
  <si>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</si>
  <si>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</si>
  <si>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</si>
  <si>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</si>
  <si>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</si>
  <si>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</si>
  <si>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</si>
  <si>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</si>
  <si>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</si>
  <si>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</si>
  <si>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</si>
  <si>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</si>
  <si>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</si>
  <si>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</si>
  <si>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</si>
  <si>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</si>
  <si>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</si>
  <si>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</si>
  <si>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</si>
  <si>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</si>
  <si>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</si>
  <si>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</si>
  <si>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</si>
  <si>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</si>
  <si>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</si>
  <si>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</si>
  <si>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</si>
  <si>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</si>
  <si>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</si>
  <si>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</si>
  <si>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</si>
  <si>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</si>
  <si>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</si>
  <si>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</si>
  <si>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</si>
  <si>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</si>
  <si>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</si>
  <si>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</si>
  <si>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</si>
  <si>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</si>
  <si>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</si>
  <si>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</si>
  <si>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</si>
  <si>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</si>
  <si>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</si>
  <si>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</si>
  <si>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</si>
  <si>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</si>
  <si>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</si>
  <si>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</si>
  <si>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</si>
  <si>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</si>
  <si>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</si>
  <si>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</si>
  <si>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</si>
  <si>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</si>
  <si>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</si>
  <si>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</si>
  <si>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</si>
  <si>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</si>
  <si>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</si>
  <si>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</si>
  <si>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</si>
  <si>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</si>
  <si>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</si>
  <si>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</si>
  <si>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</si>
  <si>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</si>
  <si>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</si>
  <si>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</si>
  <si>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</si>
  <si>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</si>
  <si>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</si>
  <si>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</si>
  <si>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</si>
  <si>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</si>
  <si>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</si>
  <si>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</si>
  <si>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</si>
  <si>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</si>
  <si>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</si>
  <si>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</si>
  <si>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</si>
  <si>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</si>
  <si>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</si>
  <si>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</si>
  <si>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</si>
  <si>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</si>
  <si>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</si>
  <si>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</si>
  <si>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</si>
  <si>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</si>
  <si>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</si>
  <si>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</si>
  <si>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</si>
  <si>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</si>
  <si>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</si>
  <si>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</si>
  <si>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</si>
  <si>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</si>
  <si>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</si>
  <si>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</si>
  <si>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</si>
  <si>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</si>
  <si>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</si>
  <si>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</si>
  <si>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</si>
  <si>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</si>
  <si>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</si>
  <si>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</si>
  <si>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</si>
  <si>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</si>
  <si>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</si>
  <si>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</si>
  <si>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</si>
  <si>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</si>
  <si>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</si>
  <si>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</si>
  <si>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</si>
  <si>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</si>
  <si>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</si>
  <si>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</si>
  <si>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</si>
  <si>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</si>
  <si>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</si>
  <si>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</si>
  <si>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</si>
  <si>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</si>
  <si>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</si>
  <si>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</si>
  <si>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</si>
  <si>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</si>
  <si>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</si>
  <si>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</si>
  <si>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</si>
  <si>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</si>
  <si>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</si>
  <si>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</si>
  <si>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</si>
  <si>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</si>
  <si>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</si>
  <si>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</si>
  <si>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</si>
  <si>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</si>
  <si>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</si>
  <si>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</si>
  <si>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</si>
  <si>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</si>
  <si>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</si>
  <si>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</si>
  <si>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</si>
  <si>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</si>
  <si>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</si>
  <si>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</si>
  <si>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</si>
  <si>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</si>
  <si>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</si>
  <si>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</si>
  <si>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</si>
  <si>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</si>
  <si>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</si>
  <si>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</si>
  <si>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</si>
  <si>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</si>
  <si>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</si>
  <si>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</si>
  <si>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</si>
  <si>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</si>
  <si>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</si>
  <si>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</si>
  <si>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</si>
  <si>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</si>
  <si>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</si>
  <si>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</si>
  <si>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</si>
  <si>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</si>
  <si>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</si>
  <si>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</si>
  <si>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</si>
  <si>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</si>
  <si>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</si>
  <si>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</si>
  <si>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</si>
  <si>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</si>
  <si>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</si>
  <si>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</si>
  <si>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</si>
  <si>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</si>
  <si>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</si>
  <si>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</si>
  <si>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</si>
  <si>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</si>
  <si>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</si>
  <si>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</si>
  <si>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</si>
  <si>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</si>
  <si>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</si>
  <si>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</si>
  <si>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</si>
  <si>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</si>
  <si>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</si>
  <si>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</si>
  <si>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</si>
  <si>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</si>
  <si>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</si>
  <si>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</si>
  <si>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</si>
  <si>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</si>
  <si>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</si>
  <si>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</si>
  <si>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</si>
  <si>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</si>
  <si>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</si>
  <si>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</si>
  <si>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</si>
  <si>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</si>
  <si>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</si>
  <si>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</si>
  <si>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</si>
  <si>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</si>
  <si>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</si>
  <si>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</si>
  <si>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</si>
  <si>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</si>
  <si>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</si>
  <si>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</si>
  <si>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</si>
  <si>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</si>
  <si>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</si>
  <si>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</si>
  <si>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</si>
  <si>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</si>
  <si>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</si>
  <si>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</si>
  <si>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</si>
  <si>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</si>
  <si>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</si>
  <si>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</si>
  <si>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</si>
  <si>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</si>
  <si>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</si>
  <si>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</si>
  <si>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</si>
  <si>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</si>
  <si>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</si>
  <si>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</si>
  <si>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</si>
  <si>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</si>
  <si>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</si>
  <si>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</si>
  <si>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</si>
  <si>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</si>
  <si>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</si>
  <si>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</si>
  <si>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</si>
  <si>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</si>
  <si>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</si>
  <si>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</si>
  <si>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</si>
  <si>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</si>
  <si>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</si>
  <si>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</si>
  <si>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</si>
  <si>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</si>
  <si>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</si>
  <si>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</si>
  <si>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</si>
  <si>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</si>
  <si>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</si>
  <si>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</si>
  <si>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</si>
  <si>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</si>
  <si>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</si>
  <si>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</si>
  <si>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</si>
  <si>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</si>
  <si>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</si>
  <si>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</si>
  <si>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</si>
  <si>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</si>
  <si>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</si>
  <si>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</si>
  <si>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</si>
  <si>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</si>
  <si>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</si>
  <si>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</si>
  <si>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</si>
  <si>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</si>
  <si>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</si>
  <si>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</si>
  <si>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</si>
  <si>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</si>
  <si>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</si>
  <si>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</si>
  <si>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</si>
  <si>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</si>
  <si>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</si>
  <si>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</si>
  <si>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</si>
  <si>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</si>
  <si>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</si>
  <si>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</si>
  <si>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</si>
  <si>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</si>
  <si>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</si>
  <si>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</si>
  <si>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</si>
  <si>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</si>
  <si>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</si>
  <si>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</si>
  <si>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</si>
  <si>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</si>
  <si>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</si>
  <si>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</si>
  <si>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</si>
  <si>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</si>
  <si>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</si>
  <si>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</si>
  <si>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</si>
  <si>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</si>
  <si>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</si>
  <si>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</si>
  <si>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</si>
  <si>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</si>
  <si>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</si>
  <si>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</si>
  <si>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</si>
  <si>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</si>
  <si>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</si>
  <si>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</si>
  <si>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</si>
  <si>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</si>
  <si>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</si>
  <si>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</si>
  <si>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</si>
  <si>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</si>
  <si>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</si>
  <si>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</si>
  <si>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</si>
  <si>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</si>
  <si>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</si>
  <si>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</si>
  <si>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</si>
  <si>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</si>
  <si>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</si>
  <si>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</si>
  <si>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</si>
  <si>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</si>
  <si>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</si>
  <si>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</si>
  <si>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</si>
  <si>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</si>
  <si>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</si>
  <si>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</si>
  <si>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</si>
  <si>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</si>
  <si>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</si>
  <si>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</si>
  <si>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</si>
  <si>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</si>
  <si>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</si>
  <si>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</si>
  <si>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</si>
  <si>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</si>
  <si>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</si>
  <si>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</si>
  <si>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</si>
  <si>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</si>
  <si>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</si>
  <si>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</si>
  <si>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</si>
  <si>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</si>
  <si>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</si>
  <si>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</si>
  <si>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</si>
  <si>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</si>
  <si>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</si>
  <si>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</si>
  <si>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</si>
  <si>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</si>
  <si>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</si>
  <si>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</si>
  <si>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</si>
  <si>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</si>
  <si>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</si>
  <si>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</si>
  <si>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</si>
  <si>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</si>
  <si>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</si>
  <si>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</si>
  <si>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</si>
  <si>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</si>
  <si>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</si>
  <si>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</si>
  <si>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</si>
  <si>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</si>
  <si>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</si>
  <si>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</si>
  <si>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</si>
  <si>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</si>
  <si>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</si>
  <si>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</si>
  <si>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</si>
  <si>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</si>
  <si>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</si>
  <si>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</si>
  <si>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</si>
  <si>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</si>
  <si>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</si>
  <si>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</si>
  <si>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</si>
  <si>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</si>
  <si>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</si>
  <si>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</si>
  <si>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</si>
  <si>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</si>
  <si>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</si>
  <si>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</si>
  <si>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</si>
  <si>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</si>
  <si>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</si>
  <si>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</si>
  <si>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</si>
  <si>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</si>
  <si>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</si>
  <si>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</si>
  <si>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</si>
  <si>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</si>
  <si>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</si>
  <si>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</si>
  <si>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</si>
  <si>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</si>
  <si>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</si>
  <si>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</si>
  <si>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</si>
  <si>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</si>
  <si>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</si>
  <si>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</si>
  <si>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</si>
  <si>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</si>
  <si>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</si>
  <si>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</si>
  <si>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</si>
  <si>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</si>
  <si>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</si>
  <si>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</si>
  <si>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</si>
  <si>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</si>
  <si>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</si>
  <si>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</si>
  <si>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</si>
  <si>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</si>
  <si>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</si>
  <si>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</si>
  <si>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</si>
  <si>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</si>
  <si>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</si>
  <si>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</si>
  <si>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</si>
  <si>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</si>
  <si>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</si>
  <si>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</si>
  <si>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</si>
  <si>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</si>
  <si>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</si>
  <si>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</si>
  <si>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</si>
  <si>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</si>
  <si>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</si>
  <si>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</si>
  <si>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</si>
  <si>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</si>
  <si>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</si>
  <si>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</si>
  <si>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</si>
  <si>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</si>
  <si>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</si>
  <si>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</si>
  <si>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</si>
  <si>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</si>
  <si>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</si>
  <si>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</si>
  <si>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</si>
  <si>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</si>
  <si>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</si>
  <si>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</si>
  <si>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</si>
  <si>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</si>
  <si>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</si>
  <si>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</si>
  <si>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</si>
  <si>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</si>
  <si>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</si>
  <si>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</si>
  <si>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</si>
  <si>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</si>
  <si>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</si>
  <si>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</si>
  <si>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</si>
  <si>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</si>
  <si>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</si>
  <si>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</si>
  <si>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</si>
  <si>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</si>
  <si>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</si>
  <si>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</si>
  <si>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</si>
  <si>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</si>
  <si>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</si>
  <si>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</si>
  <si>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</si>
  <si>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</si>
  <si>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</si>
  <si>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</si>
  <si>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</si>
  <si>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</si>
  <si>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</si>
  <si>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</si>
  <si>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</si>
  <si>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</si>
  <si>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</si>
  <si>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</si>
  <si>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</si>
  <si>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</si>
  <si>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</si>
  <si>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</si>
  <si>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</si>
  <si>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</si>
  <si>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</si>
  <si>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</si>
  <si>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</si>
  <si>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</si>
  <si>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</si>
  <si>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</si>
  <si>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</si>
  <si>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</si>
  <si>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</si>
  <si>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</si>
  <si>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</si>
  <si>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</si>
  <si>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</si>
  <si>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</si>
  <si>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</si>
  <si>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</si>
  <si>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</si>
  <si>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</si>
  <si>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</si>
  <si>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</si>
  <si>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</si>
  <si>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</si>
  <si>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</si>
  <si>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</si>
  <si>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</si>
  <si>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</si>
  <si>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</si>
  <si>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</si>
  <si>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</si>
  <si>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</si>
  <si>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</si>
  <si>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</si>
  <si>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</si>
  <si>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</si>
  <si>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</si>
  <si>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</si>
  <si>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</si>
  <si>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</si>
  <si>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</si>
  <si>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</si>
  <si>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</si>
  <si>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</si>
  <si>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</si>
  <si>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</si>
  <si>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</si>
  <si>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</si>
  <si>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</si>
  <si>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</si>
  <si>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</si>
  <si>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</si>
  <si>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</si>
  <si>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</si>
  <si>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</si>
  <si>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</si>
  <si>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</si>
  <si>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</si>
  <si>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</si>
  <si>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</si>
  <si>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</si>
  <si>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</si>
  <si>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</si>
  <si>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</si>
  <si>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</si>
  <si>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</si>
  <si>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</si>
  <si>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</si>
  <si>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</si>
  <si>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</si>
  <si>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</si>
  <si>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</si>
  <si>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</si>
  <si>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</si>
  <si>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</si>
  <si>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</si>
  <si>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</si>
  <si>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</si>
  <si>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</si>
  <si>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</si>
  <si>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</si>
  <si>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</si>
  <si>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</si>
  <si>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</si>
  <si>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</si>
  <si>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</si>
  <si>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</si>
  <si>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</si>
  <si>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</si>
  <si>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</si>
  <si>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</si>
  <si>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</si>
  <si>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</si>
  <si>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</si>
  <si>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</si>
  <si>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</si>
  <si>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</si>
  <si>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</si>
  <si>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</si>
  <si>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</si>
  <si>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</si>
  <si>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</si>
  <si>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</si>
  <si>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</si>
  <si>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</si>
  <si>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</si>
  <si>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</si>
  <si>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</si>
  <si>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</si>
  <si>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</si>
  <si>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</si>
  <si>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</si>
  <si>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</si>
  <si>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</si>
  <si>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</si>
  <si>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</si>
  <si>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</si>
  <si>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</si>
  <si>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</si>
  <si>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</si>
  <si>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</si>
  <si>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</si>
  <si>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</si>
  <si>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</si>
  <si>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</si>
  <si>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</si>
  <si>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</si>
  <si>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</si>
  <si>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</si>
  <si>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</si>
  <si>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</si>
  <si>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</si>
  <si>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</si>
  <si>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</si>
  <si>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</si>
  <si>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</si>
  <si>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</si>
  <si>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</si>
  <si>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</si>
  <si>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</si>
  <si>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</si>
  <si>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</si>
  <si>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</si>
  <si>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</si>
  <si>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</si>
  <si>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</si>
  <si>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</si>
  <si>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</si>
  <si>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</si>
  <si>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</si>
  <si>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</si>
  <si>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</si>
  <si>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</si>
  <si>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</si>
  <si>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</si>
  <si>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</si>
  <si>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</si>
  <si>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</si>
  <si>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</si>
  <si>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</si>
  <si>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</si>
  <si>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</si>
  <si>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</si>
  <si>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</si>
  <si>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</si>
  <si>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</si>
  <si>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</si>
  <si>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</si>
  <si>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</si>
  <si>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</si>
  <si>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</si>
  <si>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</si>
  <si>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</si>
  <si>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</si>
  <si>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</si>
  <si>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</si>
  <si>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</si>
  <si>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</si>
  <si>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</si>
  <si>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</si>
  <si>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</si>
  <si>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</si>
  <si>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</si>
  <si>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</si>
  <si>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</si>
  <si>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</si>
  <si>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</si>
  <si>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</si>
  <si>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</si>
  <si>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</si>
  <si>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</si>
  <si>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</si>
  <si>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</si>
  <si>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</si>
  <si>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</si>
  <si>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</si>
  <si>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</si>
  <si>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</si>
  <si>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</si>
  <si>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</si>
  <si>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</si>
  <si>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</si>
  <si>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</si>
  <si>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</si>
  <si>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</si>
  <si>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</si>
  <si>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</si>
  <si>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</si>
  <si>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</si>
  <si>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</si>
  <si>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</si>
  <si>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</si>
  <si>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</si>
  <si>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</si>
  <si>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</si>
  <si>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</si>
  <si>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</si>
  <si>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</si>
  <si>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</si>
  <si>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</si>
  <si>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</si>
  <si>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</si>
  <si>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</si>
  <si>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</si>
  <si>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</si>
  <si>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</si>
  <si>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</si>
  <si>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</si>
  <si>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</si>
  <si>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</si>
  <si>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</si>
  <si>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</si>
  <si>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</si>
  <si>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</si>
  <si>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</si>
  <si>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</si>
  <si>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</si>
  <si>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</si>
  <si>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</si>
  <si>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</si>
  <si>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</si>
  <si>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</si>
  <si>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</si>
  <si>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</si>
  <si>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</si>
  <si>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</si>
  <si>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</si>
  <si>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</si>
  <si>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</si>
  <si>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</si>
  <si>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</si>
  <si>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</si>
  <si>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</si>
  <si>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</si>
  <si>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</si>
  <si>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</si>
  <si>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</si>
  <si>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</si>
  <si>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</si>
  <si>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</si>
  <si>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</si>
  <si>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</si>
  <si>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</si>
  <si>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</si>
  <si>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</si>
  <si>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</si>
  <si>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</si>
  <si>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</si>
  <si>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</si>
  <si>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</si>
  <si>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</si>
  <si>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</si>
  <si>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</si>
  <si>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</si>
  <si>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</si>
  <si>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</si>
  <si>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</si>
  <si>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</si>
  <si>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</si>
  <si>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</si>
  <si>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</si>
  <si>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</si>
  <si>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</si>
  <si>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</si>
  <si>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</si>
  <si>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</si>
  <si>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</si>
  <si>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</si>
  <si>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</si>
  <si>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</si>
  <si>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</si>
  <si>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</si>
  <si>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</si>
  <si>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</si>
  <si>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</si>
  <si>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</si>
  <si>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</si>
  <si>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</si>
  <si>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</si>
  <si>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</si>
  <si>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</si>
  <si>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</si>
  <si>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</si>
  <si>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</si>
  <si>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</si>
  <si>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</si>
  <si>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</si>
  <si>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</si>
  <si>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</si>
  <si>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</si>
  <si>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</si>
  <si>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</si>
  <si>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</si>
  <si>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</si>
  <si>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</si>
  <si>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</si>
  <si>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</si>
  <si>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</si>
  <si>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</si>
  <si>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</si>
  <si>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</si>
  <si>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</si>
  <si>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</si>
  <si>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</si>
  <si>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</si>
  <si>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</si>
  <si>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</si>
  <si>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</si>
  <si>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</si>
  <si>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</si>
  <si>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</si>
  <si>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</si>
  <si>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</si>
  <si>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</si>
  <si>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</si>
  <si>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</si>
  <si>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</si>
  <si>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</si>
  <si>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</si>
  <si>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</si>
  <si>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</si>
  <si>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</si>
  <si>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</si>
  <si>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</si>
  <si>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</si>
  <si>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</si>
  <si>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</si>
  <si>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</si>
  <si>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</si>
  <si>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</si>
  <si>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</si>
  <si>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</si>
  <si>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</si>
  <si>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</si>
  <si>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</si>
  <si>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</si>
  <si>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</si>
  <si>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</si>
  <si>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</si>
  <si>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</si>
  <si>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</si>
  <si>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</si>
  <si>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</si>
  <si>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</si>
  <si>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</si>
  <si>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</si>
  <si>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</si>
  <si>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</si>
  <si>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</si>
  <si>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</si>
  <si>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</si>
  <si>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</si>
  <si>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</si>
  <si>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</si>
  <si>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</si>
  <si>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</si>
  <si>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</si>
  <si>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</si>
  <si>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</si>
  <si>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</si>
  <si>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</si>
  <si>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</si>
  <si>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</si>
  <si>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</si>
  <si>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</si>
  <si>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</si>
  <si>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</si>
  <si>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</si>
  <si>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</si>
  <si>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</si>
  <si>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</si>
  <si>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</si>
  <si>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</si>
  <si>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</si>
  <si>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</si>
  <si>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</si>
  <si>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</si>
  <si>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</si>
  <si>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</si>
  <si>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</si>
  <si>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</si>
  <si>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</si>
  <si>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</si>
  <si>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</si>
  <si>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</si>
  <si>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</si>
  <si>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</si>
  <si>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</si>
  <si>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</si>
  <si>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</si>
  <si>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</si>
  <si>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</si>
  <si>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</si>
  <si>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</si>
  <si>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</si>
  <si>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</si>
  <si>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</si>
  <si>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</si>
  <si>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</si>
  <si>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</si>
  <si>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</si>
  <si>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</si>
  <si>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</si>
  <si>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</si>
  <si>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</si>
  <si>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</si>
  <si>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</si>
  <si>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</si>
  <si>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</si>
  <si>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</si>
  <si>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</si>
  <si>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</si>
  <si>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</si>
  <si>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</si>
  <si>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</si>
  <si>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</si>
  <si>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</si>
  <si>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</si>
  <si>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</si>
  <si>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</si>
  <si>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</si>
  <si>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</si>
  <si>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</si>
  <si>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</si>
  <si>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</si>
  <si>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</si>
  <si>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</si>
  <si>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</si>
  <si>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</si>
  <si>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</si>
  <si>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</si>
  <si>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</si>
  <si>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</si>
  <si>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</si>
  <si>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</si>
  <si>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</si>
  <si>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</si>
  <si>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</si>
  <si>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</si>
  <si>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</si>
  <si>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</si>
  <si>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</si>
  <si>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</si>
  <si>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</si>
  <si>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</si>
  <si>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</si>
  <si>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</si>
  <si>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</si>
  <si>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</si>
  <si>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</si>
  <si>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</si>
  <si>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</si>
  <si>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</si>
  <si>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</si>
  <si>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</si>
  <si>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</si>
  <si>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</si>
  <si>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</si>
  <si>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</si>
  <si>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</si>
  <si>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</si>
  <si>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</si>
  <si>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</si>
  <si>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</si>
  <si>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</si>
  <si>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</si>
  <si>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</si>
  <si>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</si>
  <si>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</si>
  <si>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</si>
  <si>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</si>
  <si>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</si>
  <si>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</si>
  <si>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</si>
  <si>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</si>
  <si>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</si>
  <si>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</si>
  <si>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</si>
  <si>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</si>
  <si>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</si>
  <si>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</si>
  <si>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</si>
  <si>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</si>
  <si>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</si>
  <si>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</si>
  <si>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</si>
  <si>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</si>
  <si>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</si>
  <si>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</si>
  <si>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</si>
  <si>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</si>
  <si>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</si>
  <si>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</si>
  <si>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</si>
  <si>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</si>
  <si>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</si>
  <si>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</si>
  <si>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</si>
  <si>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</si>
  <si>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</si>
  <si>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</si>
  <si>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</si>
  <si>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</si>
  <si>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</si>
  <si>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</si>
  <si>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</si>
  <si>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</si>
  <si>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</si>
  <si>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</si>
  <si>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</si>
  <si>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</si>
  <si>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</si>
  <si>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</si>
  <si>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</si>
  <si>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</si>
  <si>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</si>
  <si>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</si>
  <si>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</si>
  <si>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</si>
  <si>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</si>
  <si>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</si>
  <si>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</si>
  <si>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</si>
  <si>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</si>
  <si>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</si>
  <si>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</si>
  <si>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</si>
  <si>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</si>
  <si>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</si>
  <si>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</si>
  <si>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</si>
  <si>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</si>
  <si>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</si>
  <si>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</si>
  <si>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</si>
  <si>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</si>
  <si>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</si>
  <si>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</si>
  <si>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</si>
  <si>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</si>
  <si>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</si>
  <si>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</si>
  <si>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</si>
  <si>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</si>
  <si>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</si>
  <si>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</si>
  <si>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</si>
  <si>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</si>
  <si>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</si>
  <si>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</si>
  <si>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</si>
  <si>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</si>
  <si>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</si>
  <si>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</si>
  <si>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</si>
  <si>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</si>
  <si>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</si>
  <si>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</si>
  <si>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</si>
  <si>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</si>
  <si>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</si>
  <si>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</si>
  <si>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</si>
  <si>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</si>
  <si>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</si>
  <si>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</si>
  <si>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</si>
  <si>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</si>
  <si>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</si>
  <si>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</si>
  <si>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</si>
  <si>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</si>
  <si>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</si>
  <si>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</si>
  <si>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</si>
  <si>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</si>
  <si>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</si>
  <si>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</si>
  <si>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</si>
  <si>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</si>
  <si>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</si>
  <si>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</si>
  <si>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</si>
  <si>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</si>
  <si>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</si>
  <si>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</si>
  <si>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</si>
  <si>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</si>
  <si>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</si>
  <si>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</si>
  <si>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</si>
  <si>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</si>
  <si>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</si>
  <si>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</si>
  <si>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</si>
  <si>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</si>
  <si>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</si>
  <si>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</si>
  <si>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</si>
  <si>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</si>
  <si>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</si>
  <si>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</si>
  <si>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</si>
  <si>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</si>
  <si>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</si>
  <si>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</si>
  <si>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</si>
  <si>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</si>
  <si>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</si>
  <si>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</si>
  <si>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</si>
  <si>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</si>
  <si>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</si>
  <si>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</si>
  <si>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</si>
  <si>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</si>
  <si>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</si>
  <si>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</si>
  <si>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</si>
  <si>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</si>
  <si>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</si>
  <si>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</si>
  <si>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</si>
  <si>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</si>
  <si>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</si>
  <si>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</si>
  <si>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</si>
  <si>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</si>
  <si>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</si>
  <si>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</si>
  <si>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</si>
  <si>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</si>
  <si>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</si>
  <si>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</si>
  <si>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</si>
  <si>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</si>
  <si>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</si>
  <si>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</si>
  <si>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</si>
  <si>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</si>
  <si>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</si>
  <si>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</si>
  <si>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</si>
  <si>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</si>
  <si>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</si>
  <si>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</si>
  <si>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</si>
  <si>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</si>
  <si>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</si>
  <si>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</si>
  <si>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</si>
  <si>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</si>
  <si>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</si>
  <si>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</si>
  <si>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</si>
  <si>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</si>
  <si>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</si>
  <si>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</si>
  <si>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</si>
  <si>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</si>
  <si>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</si>
  <si>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</si>
  <si>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</si>
  <si>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</si>
  <si>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</si>
  <si>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</si>
  <si>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</si>
  <si>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</si>
  <si>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</si>
  <si>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</si>
  <si>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</si>
  <si>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</si>
  <si>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</si>
  <si>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</si>
  <si>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</si>
  <si>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</si>
  <si>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</si>
  <si>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</si>
  <si>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</si>
  <si>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</si>
  <si>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</si>
  <si>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</si>
  <si>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</si>
  <si>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</si>
  <si>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</si>
  <si>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</si>
  <si>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</si>
  <si>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</si>
  <si>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</si>
  <si>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</si>
  <si>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</si>
  <si>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</si>
  <si>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</si>
  <si>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</si>
  <si>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</si>
  <si>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</si>
  <si>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</si>
  <si>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</si>
  <si>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</si>
  <si>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</si>
  <si>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</si>
  <si>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</si>
  <si>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</si>
  <si>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</si>
  <si>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</si>
  <si>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</si>
  <si>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</si>
  <si>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</si>
  <si>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</si>
  <si>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</si>
  <si>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</si>
  <si>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</si>
  <si>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</si>
  <si>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</si>
  <si>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</si>
  <si>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</si>
  <si>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</si>
  <si>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</si>
  <si>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</si>
  <si>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</si>
  <si>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</si>
  <si>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</si>
  <si>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</si>
  <si>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</si>
  <si>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</si>
  <si>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</si>
  <si>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</si>
  <si>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</si>
  <si>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</si>
  <si>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</si>
  <si>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</si>
  <si>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</si>
  <si>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</si>
  <si>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</si>
  <si>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</si>
  <si>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</si>
  <si>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</si>
  <si>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</si>
  <si>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</si>
  <si>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</si>
  <si>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</si>
  <si>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</si>
  <si>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</si>
  <si>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</si>
  <si>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</si>
  <si>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</si>
  <si>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</si>
  <si>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</si>
  <si>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</si>
  <si>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</si>
  <si>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</si>
  <si>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</si>
  <si>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</si>
  <si>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</si>
  <si>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</si>
  <si>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</si>
  <si>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</si>
  <si>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</si>
  <si>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</si>
  <si>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</si>
  <si>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</si>
  <si>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</si>
  <si>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</si>
  <si>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</si>
  <si>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</si>
  <si>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</si>
  <si>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</si>
  <si>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</si>
  <si>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</si>
  <si>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</si>
  <si>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</si>
  <si>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</si>
  <si>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</si>
  <si>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</si>
  <si>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</si>
  <si>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</si>
  <si>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</si>
  <si>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</si>
  <si>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</si>
  <si>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</si>
  <si>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</si>
  <si>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</si>
  <si>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</si>
  <si>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</si>
  <si>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</si>
  <si>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</si>
  <si>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</si>
  <si>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</si>
  <si>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</si>
  <si>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</si>
  <si>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</si>
  <si>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</si>
  <si>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</si>
  <si>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</si>
  <si>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</si>
  <si>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</si>
  <si>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</si>
  <si>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</si>
  <si>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</si>
  <si>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</si>
  <si>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</si>
  <si>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</si>
  <si>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</si>
  <si>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</si>
  <si>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</si>
  <si>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</si>
  <si>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</si>
  <si>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</si>
  <si>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</si>
  <si>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</si>
  <si>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</si>
  <si>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</si>
  <si>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</si>
  <si>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</si>
  <si>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</si>
  <si>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</si>
  <si>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</si>
  <si>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</si>
  <si>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</si>
  <si>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</si>
  <si>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</si>
  <si>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</si>
  <si>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</si>
  <si>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</si>
  <si>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</si>
  <si>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</si>
  <si>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</si>
  <si>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</si>
  <si>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</si>
  <si>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</si>
  <si>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</si>
  <si>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</si>
  <si>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</si>
  <si>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</si>
  <si>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</si>
  <si>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</si>
  <si>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</si>
  <si>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</si>
  <si>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</si>
  <si>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</si>
  <si>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</si>
  <si>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</si>
  <si>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</si>
  <si>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</si>
  <si>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</si>
  <si>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</si>
  <si>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</si>
  <si>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</si>
  <si>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</si>
  <si>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</si>
  <si>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</si>
  <si>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</si>
  <si>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</si>
  <si>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</si>
  <si>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</si>
  <si>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</si>
  <si>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</si>
  <si>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</si>
  <si>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</si>
  <si>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</si>
  <si>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</si>
  <si>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</si>
  <si>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</si>
  <si>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</si>
  <si>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</si>
  <si>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</si>
  <si>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</si>
  <si>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</si>
  <si>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</si>
  <si>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</si>
  <si>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</si>
  <si>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</si>
  <si>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</si>
  <si>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</si>
  <si>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</si>
  <si>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</si>
  <si>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</si>
  <si>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</si>
  <si>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</si>
  <si>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</si>
  <si>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</si>
  <si>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</si>
  <si>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</si>
  <si>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</si>
  <si>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</si>
  <si>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</si>
  <si>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</si>
  <si>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</si>
  <si>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</si>
  <si>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</si>
  <si>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</si>
  <si>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</si>
  <si>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</si>
  <si>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</si>
  <si>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</si>
  <si>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</si>
  <si>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</si>
  <si>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</si>
  <si>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</si>
  <si>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</si>
  <si>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</si>
  <si>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</si>
  <si>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</si>
  <si>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</si>
  <si>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</si>
  <si>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</si>
  <si>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</si>
  <si>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</si>
  <si>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</si>
  <si>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</si>
  <si>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</si>
  <si>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</si>
  <si>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</si>
  <si>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</si>
  <si>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</si>
  <si>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</si>
  <si>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</si>
  <si>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</si>
  <si>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</si>
  <si>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</si>
  <si>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</si>
  <si>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</si>
  <si>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</si>
  <si>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</si>
  <si>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</si>
  <si>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</si>
  <si>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</si>
  <si>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</si>
  <si>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</si>
  <si>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</si>
  <si>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</si>
  <si>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</si>
  <si>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</si>
  <si>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</si>
  <si>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</si>
  <si>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</si>
  <si>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</si>
  <si>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</si>
  <si>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</si>
  <si>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</si>
  <si>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</si>
  <si>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</si>
  <si>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</si>
  <si>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</si>
  <si>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</si>
  <si>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</si>
  <si>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</si>
  <si>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</si>
  <si>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</si>
  <si>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</si>
  <si>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</si>
  <si>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</si>
  <si>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</si>
  <si>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</si>
  <si>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</si>
  <si>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</si>
  <si>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</si>
  <si>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</si>
  <si>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</si>
  <si>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</si>
  <si>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</si>
  <si>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</si>
  <si>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</si>
  <si>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</si>
  <si>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</si>
  <si>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</si>
  <si>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</si>
  <si>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</si>
  <si>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</si>
  <si>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</si>
  <si>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</si>
  <si>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</si>
  <si>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</si>
  <si>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</si>
  <si>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</si>
  <si>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</si>
  <si>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</si>
  <si>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</si>
  <si>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</si>
  <si>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</si>
  <si>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</si>
  <si>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</si>
  <si>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</si>
  <si>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</si>
  <si>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</si>
  <si>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</si>
  <si>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</si>
  <si>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</si>
  <si>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</si>
  <si>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</si>
  <si>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</si>
  <si>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</si>
  <si>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</si>
  <si>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</si>
  <si>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</si>
  <si>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</si>
  <si>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</si>
  <si>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</si>
  <si>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</si>
  <si>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</si>
  <si>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</si>
  <si>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</si>
  <si>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</si>
  <si>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</si>
  <si>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</si>
  <si>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</si>
  <si>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</si>
  <si>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</si>
  <si>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</si>
  <si>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</si>
  <si>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</si>
  <si>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</si>
  <si>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</si>
  <si>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</si>
  <si>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</si>
  <si>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</si>
  <si>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</si>
  <si>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</si>
  <si>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</si>
  <si>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</si>
  <si>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</si>
  <si>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</si>
  <si>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</si>
  <si>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</si>
  <si>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</si>
  <si>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</si>
  <si>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</si>
  <si>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</si>
  <si>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</si>
  <si>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</si>
  <si>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</si>
  <si>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</si>
  <si>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</si>
  <si>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</si>
  <si>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</si>
  <si>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</si>
  <si>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</si>
  <si>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</si>
  <si>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</si>
  <si>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</si>
  <si>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</si>
  <si>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</si>
  <si>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</si>
  <si>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</si>
  <si>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</si>
  <si>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</si>
  <si>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</si>
  <si>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</si>
  <si>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</si>
  <si>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</si>
  <si>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</si>
  <si>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</si>
  <si>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</si>
  <si>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</si>
  <si>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</si>
  <si>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</si>
  <si>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</si>
  <si>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</si>
  <si>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</si>
  <si>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</si>
  <si>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</si>
  <si>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</si>
  <si>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</si>
  <si>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</si>
  <si>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</si>
  <si>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</si>
  <si>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</si>
  <si>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</si>
  <si>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</si>
  <si>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</si>
  <si>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</si>
  <si>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</si>
  <si>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</si>
  <si>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</si>
  <si>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</si>
  <si>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</si>
  <si>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</si>
  <si>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</si>
  <si>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</si>
  <si>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</si>
  <si>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</si>
  <si>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</si>
  <si>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</si>
  <si>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</si>
  <si>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</si>
  <si>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</si>
  <si>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</si>
  <si>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</si>
  <si>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</si>
  <si>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</si>
  <si>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</si>
  <si>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</si>
  <si>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</si>
  <si>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</si>
  <si>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</si>
  <si>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</si>
  <si>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</si>
  <si>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</si>
  <si>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</si>
  <si>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</si>
  <si>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</si>
  <si>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</si>
  <si>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</si>
  <si>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</si>
  <si>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</si>
  <si>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</si>
  <si>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</si>
  <si>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</si>
  <si>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</si>
  <si>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</si>
  <si>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</si>
  <si>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</si>
  <si>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</si>
  <si>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</si>
  <si>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</si>
  <si>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</si>
  <si>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</si>
  <si>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</si>
  <si>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</si>
  <si>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</si>
  <si>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</si>
  <si>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</si>
  <si>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</si>
  <si>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</si>
  <si>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</si>
  <si>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</si>
  <si>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</si>
  <si>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</si>
  <si>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</si>
  <si>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</si>
  <si>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</si>
  <si>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</si>
  <si>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</si>
  <si>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</si>
  <si>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</si>
  <si>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</si>
  <si>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</si>
  <si>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</si>
  <si>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</si>
  <si>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</si>
  <si>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</si>
  <si>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</si>
  <si>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</si>
  <si>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</si>
  <si>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</si>
  <si>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</si>
  <si>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</si>
  <si>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</si>
  <si>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</si>
  <si>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</si>
  <si>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</si>
  <si>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</si>
  <si>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</si>
  <si>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</si>
  <si>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</si>
  <si>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</si>
  <si>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</si>
  <si>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</si>
  <si>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</si>
  <si>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</si>
  <si>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</si>
  <si>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</si>
  <si>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</si>
  <si>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</si>
  <si>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</si>
  <si>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</si>
  <si>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</si>
  <si>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</si>
  <si>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</si>
  <si>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</si>
  <si>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</si>
  <si>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</si>
  <si>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</si>
  <si>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</si>
  <si>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</si>
  <si>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</si>
  <si>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</si>
  <si>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</si>
  <si>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</si>
  <si>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</si>
  <si>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</si>
  <si>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</si>
  <si>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</si>
  <si>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</si>
  <si>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</si>
  <si>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</si>
  <si>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</si>
  <si>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</si>
  <si>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</si>
  <si>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</si>
  <si>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</si>
  <si>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</si>
  <si>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</si>
  <si>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</si>
  <si>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</si>
  <si>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</si>
  <si>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</si>
  <si>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</si>
  <si>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</si>
  <si>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</si>
  <si>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</si>
  <si>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</si>
  <si>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</si>
  <si>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</si>
  <si>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</si>
  <si>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</si>
  <si>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</si>
  <si>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</si>
  <si>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</si>
  <si>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</si>
  <si>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</si>
  <si>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</si>
  <si>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</si>
  <si>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</si>
  <si>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</si>
  <si>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</si>
  <si>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</si>
  <si>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</si>
  <si>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</si>
  <si>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</si>
  <si>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</si>
  <si>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</si>
  <si>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</si>
  <si>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</si>
  <si>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</si>
  <si>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</si>
  <si>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</si>
  <si>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</si>
  <si>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</si>
  <si>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</si>
  <si>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</si>
  <si>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</si>
  <si>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</si>
  <si>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</si>
  <si>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</si>
  <si>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</si>
  <si>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</si>
  <si>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</si>
  <si>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</si>
  <si>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</si>
  <si>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</si>
  <si>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</si>
  <si>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</si>
  <si>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</si>
  <si>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</si>
  <si>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</si>
  <si>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</si>
  <si>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</si>
  <si>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</si>
  <si>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</si>
  <si>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</si>
  <si>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</si>
  <si>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</si>
  <si>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</si>
  <si>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</si>
  <si>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</si>
  <si>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</si>
  <si>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</si>
  <si>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</si>
  <si>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</si>
  <si>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</si>
  <si>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</si>
  <si>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</si>
  <si>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</si>
  <si>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</si>
  <si>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</si>
  <si>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</si>
  <si>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</si>
  <si>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</si>
  <si>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</si>
  <si>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</si>
  <si>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</si>
  <si>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</si>
  <si>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</si>
  <si>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</si>
  <si>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</si>
  <si>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</si>
  <si>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</si>
  <si>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</si>
  <si>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</si>
  <si>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</si>
  <si>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</si>
  <si>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</si>
  <si>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</si>
  <si>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</si>
  <si>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</si>
  <si>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</si>
  <si>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</si>
  <si>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</si>
  <si>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</si>
  <si>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</si>
  <si>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</si>
  <si>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</si>
  <si>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</si>
  <si>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</si>
  <si>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</si>
  <si>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</si>
  <si>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</si>
  <si>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</si>
  <si>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</si>
  <si>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</si>
  <si>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</si>
  <si>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</si>
  <si>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</si>
  <si>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</si>
  <si>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</si>
  <si>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</si>
  <si>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</si>
  <si>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</si>
  <si>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</si>
  <si>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</si>
  <si>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</si>
  <si>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</si>
  <si>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</si>
  <si>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</si>
  <si>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</si>
  <si>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</si>
  <si>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</si>
  <si>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</si>
  <si>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</si>
  <si>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</si>
  <si>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</si>
  <si>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</si>
  <si>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</si>
  <si>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</si>
  <si>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</si>
  <si>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</si>
  <si>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</si>
  <si>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</si>
  <si>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</si>
  <si>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</si>
  <si>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</si>
  <si>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</si>
  <si>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</si>
  <si>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</si>
  <si>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</si>
  <si>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</si>
  <si>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</si>
  <si>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</si>
  <si>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</si>
  <si>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</si>
  <si>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</si>
  <si>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</si>
  <si>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</si>
  <si>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</si>
  <si>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</si>
  <si>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</si>
  <si>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</si>
  <si>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</si>
  <si>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</si>
  <si>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</si>
  <si>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</si>
  <si>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</si>
  <si>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</si>
  <si>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</si>
  <si>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</si>
  <si>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</si>
  <si>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</si>
  <si>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</si>
  <si>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</si>
  <si>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</si>
  <si>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</si>
  <si>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</si>
  <si>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</si>
  <si>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</si>
  <si>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</si>
  <si>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</si>
  <si>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</si>
  <si>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</si>
  <si>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</si>
  <si>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</si>
  <si>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</si>
  <si>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</si>
  <si>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</si>
  <si>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</si>
  <si>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</si>
  <si>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</si>
  <si>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</si>
  <si>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</si>
  <si>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</si>
  <si>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</si>
  <si>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</si>
  <si>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</si>
  <si>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</si>
  <si>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</si>
  <si>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</si>
  <si>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</si>
  <si>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</si>
  <si>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</si>
  <si>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</si>
  <si>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</si>
  <si>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</si>
  <si>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</si>
  <si>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</si>
  <si>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</si>
  <si>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</si>
  <si>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</si>
  <si>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</si>
  <si>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</si>
  <si>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</si>
  <si>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</si>
  <si>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</si>
  <si>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</si>
  <si>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</si>
  <si>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</si>
  <si>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</si>
  <si>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</si>
  <si>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</si>
  <si>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</si>
  <si>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</si>
  <si>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</si>
  <si>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</si>
  <si>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</si>
  <si>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</si>
  <si>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</si>
  <si>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</si>
  <si>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</si>
  <si>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</si>
  <si>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</si>
  <si>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</si>
  <si>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</si>
  <si>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</si>
  <si>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</si>
  <si>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</si>
  <si>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</si>
  <si>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</si>
  <si>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</si>
  <si>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</si>
  <si>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</si>
  <si>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</si>
  <si>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</si>
  <si>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</si>
  <si>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</si>
  <si>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</si>
  <si>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</si>
  <si>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</si>
  <si>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</si>
  <si>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</si>
  <si>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</si>
  <si>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</si>
  <si>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</si>
  <si>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</si>
  <si>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</si>
  <si>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</si>
  <si>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</si>
  <si>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</si>
  <si>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</si>
  <si>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</si>
  <si>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</si>
  <si>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</si>
  <si>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</si>
  <si>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</si>
  <si>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</si>
  <si>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</si>
  <si>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</si>
  <si>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</si>
  <si>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</si>
  <si>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</si>
  <si>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</si>
  <si>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</si>
  <si>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</si>
  <si>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</si>
  <si>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</si>
  <si>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</si>
  <si>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</si>
  <si>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</si>
  <si>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</si>
  <si>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</si>
  <si>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</si>
  <si>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</si>
  <si>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</si>
  <si>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</si>
  <si>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</si>
  <si>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</si>
  <si>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</si>
  <si>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</si>
  <si>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</si>
  <si>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</si>
  <si>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</si>
  <si>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</si>
  <si>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</si>
  <si>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</si>
  <si>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</si>
  <si>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</si>
  <si>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</si>
  <si>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</si>
  <si>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</si>
  <si>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</si>
  <si>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</si>
  <si>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</si>
  <si>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</si>
  <si>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</si>
  <si>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</si>
  <si>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</si>
  <si>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</si>
  <si>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</si>
  <si>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</si>
  <si>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</si>
  <si>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</si>
  <si>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</si>
  <si>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</si>
  <si>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</si>
  <si>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</si>
  <si>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</si>
  <si>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</si>
  <si>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</si>
  <si>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</si>
  <si>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</si>
  <si>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</si>
  <si>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</si>
  <si>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</si>
  <si>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</si>
  <si>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</si>
  <si>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</si>
  <si>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</si>
  <si>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</si>
  <si>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</si>
  <si>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</si>
  <si>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</si>
  <si>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</si>
  <si>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</si>
  <si>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</si>
  <si>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</si>
  <si>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</si>
  <si>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</si>
  <si>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</si>
  <si>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</si>
  <si>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</si>
  <si>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</si>
  <si>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</si>
  <si>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</si>
  <si>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</si>
  <si>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</si>
  <si>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</si>
  <si>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</si>
  <si>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</si>
  <si>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</si>
  <si>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</si>
  <si>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</si>
  <si>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</si>
  <si>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</si>
  <si>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</si>
  <si>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</si>
  <si>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</si>
  <si>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</si>
  <si>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</si>
  <si>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</si>
  <si>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</si>
  <si>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</si>
  <si>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</si>
  <si>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</si>
  <si>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</si>
  <si>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</si>
  <si>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</si>
  <si>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</si>
  <si>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</si>
  <si>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</si>
  <si>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</si>
  <si>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</si>
  <si>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</si>
  <si>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</si>
  <si>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</si>
  <si>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</si>
  <si>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</si>
  <si>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</si>
  <si>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</si>
  <si>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</si>
  <si>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</si>
  <si>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</si>
  <si>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</si>
  <si>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</si>
  <si>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</si>
  <si>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</si>
  <si>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</si>
  <si>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</si>
  <si>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</si>
  <si>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</si>
  <si>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</si>
  <si>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</si>
  <si>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</si>
  <si>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</si>
  <si>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</si>
  <si>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</si>
  <si>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</si>
  <si>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</si>
  <si>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</si>
  <si>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</si>
  <si>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</si>
  <si>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</si>
  <si>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</si>
  <si>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</si>
  <si>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</si>
  <si>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</si>
  <si>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</si>
  <si>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</si>
  <si>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</si>
  <si>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</si>
  <si>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</si>
  <si>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</si>
  <si>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</si>
  <si>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</si>
  <si>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</si>
  <si>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</si>
  <si>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</si>
  <si>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</si>
  <si>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</si>
  <si>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</si>
  <si>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</si>
  <si>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</si>
  <si>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</si>
  <si>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</si>
  <si>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</si>
  <si>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</si>
  <si>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</si>
  <si>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</si>
  <si>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</si>
  <si>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</si>
  <si>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</si>
  <si>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</si>
  <si>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</si>
  <si>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</si>
  <si>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</si>
  <si>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</si>
  <si>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</si>
  <si>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</si>
  <si>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</si>
  <si>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</si>
  <si>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</si>
  <si>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</si>
  <si>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</si>
  <si>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</si>
  <si>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</si>
  <si>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</si>
  <si>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</si>
  <si>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</si>
  <si>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</si>
  <si>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</si>
  <si>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</si>
  <si>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</si>
  <si>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</si>
  <si>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</si>
  <si>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</si>
  <si>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</si>
  <si>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</si>
  <si>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</si>
  <si>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</si>
  <si>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</si>
  <si>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</si>
  <si>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</si>
  <si>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</si>
  <si>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</si>
  <si>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</si>
  <si>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</si>
  <si>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</si>
  <si>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</si>
  <si>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</si>
  <si>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</si>
  <si>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</si>
  <si>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</si>
  <si>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</si>
  <si>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</si>
  <si>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</si>
  <si>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</si>
  <si>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</si>
  <si>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</si>
  <si>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</si>
  <si>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</si>
  <si>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</si>
  <si>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</si>
  <si>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</si>
  <si>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</si>
  <si>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</si>
  <si>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</si>
  <si>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</si>
  <si>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</si>
  <si>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</si>
  <si>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</si>
  <si>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</si>
  <si>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</si>
  <si>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</si>
  <si>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</si>
  <si>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</si>
  <si>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</si>
  <si>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</si>
  <si>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</si>
  <si>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</si>
  <si>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</si>
  <si>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</si>
  <si>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</si>
  <si>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</si>
  <si>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</si>
  <si>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</si>
  <si>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</si>
  <si>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</si>
  <si>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</si>
  <si>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</si>
  <si>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</si>
  <si>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</si>
  <si>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</si>
  <si>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</si>
  <si>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</si>
  <si>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</si>
  <si>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</si>
  <si>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</si>
  <si>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</si>
  <si>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</si>
  <si>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</si>
  <si>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</si>
  <si>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</si>
  <si>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</si>
  <si>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</si>
  <si>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</si>
  <si>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</si>
  <si>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</si>
  <si>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</si>
  <si>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</si>
  <si>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</si>
  <si>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</si>
  <si>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</si>
  <si>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</si>
  <si>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</si>
  <si>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</si>
  <si>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</si>
  <si>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</si>
  <si>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</si>
  <si>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</si>
  <si>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</si>
  <si>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</si>
  <si>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</si>
  <si>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</si>
  <si>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</si>
  <si>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</si>
  <si>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</si>
  <si>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</si>
  <si>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</si>
  <si>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</si>
  <si>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</si>
  <si>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</si>
  <si>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</si>
  <si>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</si>
  <si>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</si>
  <si>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</si>
  <si>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</si>
  <si>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</si>
  <si>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</si>
  <si>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</si>
  <si>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</si>
  <si>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</si>
  <si>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</si>
  <si>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</si>
  <si>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</si>
  <si>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</si>
  <si>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</si>
  <si>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</si>
  <si>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</si>
  <si>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</si>
  <si>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</si>
  <si>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</si>
  <si>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</si>
  <si>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</si>
  <si>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</si>
  <si>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</si>
  <si>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</si>
  <si>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</si>
  <si>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</si>
  <si>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</si>
  <si>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</si>
  <si>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</si>
  <si>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</si>
  <si>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</si>
  <si>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</si>
  <si>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</si>
  <si>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</si>
  <si>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</si>
  <si>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</si>
  <si>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</si>
  <si>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</si>
  <si>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</si>
  <si>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</si>
  <si>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</si>
  <si>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</si>
  <si>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</si>
  <si>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</si>
  <si>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</si>
  <si>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</si>
  <si>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</si>
  <si>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</si>
  <si>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</si>
  <si>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</si>
  <si>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</si>
  <si>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</si>
  <si>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</si>
  <si>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</si>
  <si>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</si>
  <si>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</si>
  <si>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</si>
  <si>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</si>
  <si>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</si>
  <si>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</si>
  <si>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</si>
  <si>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</si>
  <si>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</si>
  <si>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</si>
  <si>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</si>
  <si>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</si>
  <si>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</si>
  <si>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</si>
  <si>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</si>
  <si>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</si>
  <si>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</si>
  <si>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</si>
  <si>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</si>
  <si>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</si>
  <si>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</si>
  <si>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</si>
  <si>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</si>
  <si>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</si>
  <si>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</si>
  <si>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</si>
  <si>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</si>
  <si>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</si>
  <si>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</si>
  <si>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</si>
  <si>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</si>
  <si>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</si>
  <si>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</si>
  <si>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</si>
  <si>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</si>
  <si>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</si>
  <si>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</si>
  <si>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</si>
  <si>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</si>
  <si>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</si>
  <si>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</si>
  <si>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</si>
  <si>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</si>
  <si>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</si>
  <si>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</si>
  <si>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</si>
  <si>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</si>
  <si>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</si>
  <si>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</si>
  <si>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</si>
  <si>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</si>
  <si>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</si>
  <si>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</si>
  <si>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</si>
  <si>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</si>
  <si>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</si>
  <si>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</si>
  <si>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</si>
  <si>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</si>
  <si>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</si>
  <si>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</si>
  <si>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</si>
  <si>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</si>
  <si>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</si>
  <si>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</si>
  <si>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</si>
  <si>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</si>
  <si>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</si>
  <si>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</si>
  <si>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</si>
  <si>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</si>
  <si>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</si>
  <si>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</si>
  <si>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</si>
  <si>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</si>
  <si>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</si>
  <si>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</si>
  <si>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</si>
  <si>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</si>
  <si>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</si>
  <si>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</si>
  <si>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</si>
  <si>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</si>
  <si>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</si>
  <si>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</si>
  <si>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</si>
  <si>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</si>
  <si>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</si>
  <si>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</si>
  <si>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</si>
  <si>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</si>
  <si>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</si>
  <si>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</si>
  <si>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</si>
  <si>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</si>
  <si>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</si>
  <si>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</si>
  <si>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</si>
  <si>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</si>
  <si>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</si>
  <si>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</si>
  <si>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</si>
  <si>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</si>
  <si>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</si>
  <si>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</si>
  <si>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</si>
  <si>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</si>
  <si>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</si>
  <si>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</si>
  <si>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</si>
  <si>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</si>
  <si>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</si>
  <si>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</si>
  <si>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</si>
  <si>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</si>
  <si>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</si>
  <si>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</si>
  <si>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</si>
  <si>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</si>
  <si>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</si>
  <si>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</si>
  <si>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</si>
  <si>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</si>
  <si>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</si>
  <si>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</si>
  <si>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</si>
  <si>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</si>
  <si>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</si>
  <si>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</si>
  <si>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</si>
  <si>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</si>
  <si>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</si>
  <si>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</si>
  <si>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</si>
  <si>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</si>
  <si>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</si>
  <si>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</si>
  <si>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</si>
  <si>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</si>
  <si>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</si>
  <si>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</si>
  <si>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</si>
  <si>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</si>
  <si>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</si>
  <si>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</si>
  <si>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</si>
  <si>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</si>
  <si>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</si>
  <si>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</si>
  <si>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</si>
  <si>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</si>
  <si>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</si>
  <si>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</si>
  <si>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</si>
  <si>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</si>
  <si>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</si>
  <si>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</si>
  <si>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</si>
  <si>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</si>
  <si>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</si>
  <si>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</si>
  <si>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</si>
  <si>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</si>
  <si>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</si>
  <si>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</si>
  <si>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</si>
  <si>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</si>
  <si>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</si>
  <si>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</si>
  <si>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</si>
  <si>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</si>
  <si>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</si>
  <si>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</si>
  <si>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</si>
  <si>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</si>
  <si>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</si>
  <si>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</si>
  <si>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</si>
  <si>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</si>
  <si>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</si>
  <si>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</si>
  <si>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</si>
  <si>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</si>
  <si>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</si>
  <si>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</si>
  <si>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</si>
  <si>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</si>
  <si>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</si>
  <si>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</si>
  <si>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</si>
  <si>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</si>
  <si>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</si>
  <si>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</si>
  <si>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</si>
  <si>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</si>
  <si>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</si>
  <si>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</si>
  <si>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</si>
  <si>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</si>
  <si>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</si>
  <si>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</si>
  <si>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</si>
  <si>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</si>
  <si>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</si>
  <si>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</si>
  <si>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</si>
  <si>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</si>
  <si>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</si>
  <si>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</si>
  <si>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</si>
  <si>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</si>
  <si>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</si>
  <si>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</si>
  <si>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</si>
  <si>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</si>
  <si>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</si>
  <si>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</si>
  <si>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</si>
  <si>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</si>
  <si>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</si>
  <si>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</si>
  <si>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</si>
  <si>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</si>
  <si>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</si>
  <si>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</si>
  <si>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</si>
  <si>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</si>
  <si>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</si>
  <si>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</si>
  <si>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</si>
  <si>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</si>
  <si>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</si>
  <si>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</si>
  <si>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</si>
  <si>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</si>
  <si>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</si>
  <si>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</si>
  <si>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</si>
  <si>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</si>
  <si>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</si>
  <si>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</si>
  <si>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</si>
  <si>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</si>
  <si>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</si>
  <si>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</si>
  <si>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</si>
  <si>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</si>
  <si>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</si>
  <si>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</si>
  <si>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</si>
  <si>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</si>
  <si>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</si>
  <si>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</si>
  <si>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</si>
  <si>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</si>
  <si>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</si>
  <si>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</si>
  <si>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</si>
  <si>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</si>
  <si>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</si>
  <si>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</si>
  <si>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</si>
  <si>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</si>
  <si>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</si>
  <si>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</si>
  <si>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</si>
  <si>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</si>
  <si>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</si>
  <si>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</si>
  <si>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</si>
  <si>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</si>
  <si>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</si>
  <si>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</si>
  <si>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</si>
  <si>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</si>
  <si>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</si>
  <si>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</si>
  <si>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</si>
  <si>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</si>
  <si>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</si>
  <si>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</si>
  <si>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</si>
  <si>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</si>
  <si>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</si>
  <si>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</si>
  <si>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</si>
  <si>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</si>
  <si>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</si>
  <si>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</si>
  <si>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</si>
  <si>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</si>
  <si>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</si>
  <si>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</si>
  <si>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</si>
  <si>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</si>
  <si>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</si>
  <si>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</si>
  <si>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</si>
  <si>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</si>
  <si>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</si>
  <si>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</si>
  <si>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</si>
  <si>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</si>
  <si>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</si>
  <si>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</si>
  <si>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</si>
  <si>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</si>
  <si>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</si>
  <si>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</si>
  <si>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</si>
  <si>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</si>
  <si>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</si>
  <si>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</si>
  <si>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</si>
  <si>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</si>
  <si>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</si>
  <si>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</si>
  <si>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</si>
  <si>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</si>
  <si>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</si>
  <si>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</si>
  <si>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</si>
  <si>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</si>
  <si>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</si>
  <si>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</si>
  <si>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</si>
  <si>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</si>
  <si>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</si>
  <si>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</si>
  <si>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</si>
  <si>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</si>
  <si>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</si>
  <si>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</si>
  <si>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</si>
  <si>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</si>
  <si>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</si>
  <si>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</si>
  <si>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</si>
  <si>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</si>
  <si>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</si>
  <si>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</si>
  <si>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</si>
  <si>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</si>
  <si>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</si>
  <si>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</si>
  <si>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</si>
  <si>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</si>
  <si>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</si>
  <si>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</si>
  <si>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</si>
  <si>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</si>
  <si>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</si>
  <si>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</si>
  <si>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</si>
  <si>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</si>
  <si>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</si>
  <si>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</si>
  <si>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</si>
  <si>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</si>
  <si>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</si>
  <si>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</si>
  <si>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</si>
  <si>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</si>
  <si>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</si>
  <si>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</si>
  <si>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</si>
  <si>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</si>
  <si>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</si>
  <si>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</si>
  <si>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</si>
  <si>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</si>
  <si>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</si>
  <si>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</si>
  <si>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</si>
  <si>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</si>
  <si>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</si>
  <si>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</si>
  <si>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</si>
  <si>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</si>
  <si>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</si>
  <si>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</si>
  <si>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</si>
  <si>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</si>
  <si>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</si>
  <si>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</si>
  <si>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</si>
  <si>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</si>
  <si>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</si>
  <si>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</si>
  <si>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</si>
  <si>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</si>
  <si>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</si>
  <si>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</si>
  <si>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</si>
  <si>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</si>
  <si>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</si>
  <si>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</si>
  <si>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</si>
  <si>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</si>
  <si>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</si>
  <si>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</si>
  <si>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</si>
  <si>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</si>
  <si>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</si>
  <si>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</si>
  <si>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</si>
  <si>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</si>
  <si>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</si>
  <si>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</si>
  <si>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</si>
  <si>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</si>
  <si>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</si>
  <si>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</si>
  <si>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</si>
  <si>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</si>
  <si>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</si>
  <si>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</si>
  <si>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</si>
  <si>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</si>
  <si>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</si>
  <si>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</si>
  <si>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</si>
  <si>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</si>
  <si>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</si>
  <si>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</si>
  <si>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</si>
  <si>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</si>
  <si>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</si>
  <si>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</si>
  <si>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</si>
  <si>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</si>
  <si>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</si>
  <si>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</si>
  <si>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</si>
  <si>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</si>
  <si>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</si>
  <si>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</si>
  <si>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</si>
  <si>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</si>
  <si>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</si>
  <si>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</si>
  <si>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</si>
  <si>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</si>
  <si>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</si>
  <si>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</si>
  <si>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</si>
  <si>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</si>
  <si>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</si>
  <si>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</si>
  <si>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</si>
  <si>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</si>
  <si>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</si>
  <si>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</si>
  <si>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</si>
  <si>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</si>
  <si>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</si>
  <si>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</si>
  <si>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</si>
  <si>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</si>
  <si>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</si>
  <si>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</si>
  <si>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</si>
  <si>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</si>
  <si>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</si>
  <si>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</si>
  <si>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</si>
  <si>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</si>
  <si>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</si>
  <si>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</si>
  <si>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</si>
  <si>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</si>
  <si>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</si>
  <si>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</si>
  <si>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</si>
  <si>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</si>
  <si>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</si>
  <si>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</si>
  <si>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</si>
  <si>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</si>
  <si>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</si>
  <si>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</si>
  <si>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</si>
  <si>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</si>
  <si>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</si>
  <si>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</si>
  <si>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</si>
  <si>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</si>
  <si>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</si>
  <si>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</si>
  <si>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</si>
  <si>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</si>
  <si>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</si>
  <si>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</si>
  <si>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</si>
  <si>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</si>
  <si>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</si>
  <si>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</si>
  <si>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</si>
  <si>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</si>
  <si>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</si>
  <si>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</si>
  <si>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</si>
  <si>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</si>
  <si>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</si>
  <si>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</si>
  <si>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</si>
  <si>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</si>
  <si>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</si>
  <si>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</si>
  <si>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</si>
  <si>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</si>
  <si>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</si>
  <si>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</si>
  <si>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</si>
  <si>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</si>
  <si>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</si>
  <si>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</si>
  <si>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</si>
  <si>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</si>
  <si>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</si>
  <si>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</si>
  <si>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</si>
  <si>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</si>
  <si>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</si>
  <si>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</si>
  <si>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</si>
  <si>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</si>
  <si>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</si>
  <si>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</si>
  <si>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</si>
  <si>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</si>
  <si>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</si>
  <si>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</si>
  <si>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</si>
  <si>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</si>
  <si>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</si>
  <si>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</si>
  <si>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</si>
  <si>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</si>
  <si>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</si>
  <si>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</si>
  <si>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</si>
  <si>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</si>
  <si>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</si>
  <si>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</si>
  <si>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</si>
  <si>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</si>
  <si>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</si>
  <si>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</si>
  <si>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</si>
  <si>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</si>
  <si>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</si>
  <si>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</si>
  <si>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</si>
  <si>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</si>
  <si>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</si>
  <si>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</si>
  <si>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</si>
  <si>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</si>
  <si>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</si>
  <si>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</si>
  <si>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</si>
  <si>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</si>
  <si>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</si>
  <si>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</si>
  <si>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</si>
  <si>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</si>
  <si>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</si>
  <si>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</si>
  <si>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</si>
  <si>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</si>
  <si>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</si>
  <si>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</si>
  <si>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</si>
  <si>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</si>
  <si>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</si>
  <si>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</si>
  <si>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</si>
  <si>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</si>
  <si>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</si>
  <si>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</si>
  <si>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</si>
  <si>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</si>
  <si>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</si>
  <si>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</si>
  <si>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</si>
  <si>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</si>
  <si>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</si>
  <si>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</si>
  <si>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</si>
  <si>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</si>
  <si>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</si>
  <si>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</si>
  <si>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</si>
  <si>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</si>
  <si>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</si>
  <si>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</si>
  <si>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</si>
  <si>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</si>
  <si>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</si>
  <si>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</si>
  <si>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</si>
  <si>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</si>
  <si>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</si>
  <si>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</si>
  <si>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</si>
  <si>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</si>
  <si>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</si>
  <si>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</si>
  <si>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</si>
  <si>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</si>
  <si>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</si>
  <si>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</si>
  <si>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</si>
  <si>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</si>
  <si>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</si>
  <si>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</si>
  <si>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</si>
  <si>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</si>
  <si>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</si>
  <si>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</si>
  <si>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</si>
  <si>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</si>
  <si>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</si>
  <si>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</si>
  <si>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</si>
  <si>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</si>
  <si>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</si>
  <si>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</si>
  <si>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</si>
  <si>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</si>
  <si>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</si>
  <si>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</si>
  <si>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</si>
  <si>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</si>
  <si>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</si>
  <si>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</si>
  <si>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</si>
  <si>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</si>
  <si>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</si>
  <si>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</si>
  <si>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</si>
  <si>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</si>
  <si>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</si>
  <si>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</si>
  <si>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</si>
  <si>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</si>
  <si>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</si>
  <si>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</si>
  <si>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</si>
  <si>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</si>
  <si>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</si>
  <si>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</si>
  <si>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</si>
  <si>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</si>
  <si>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</si>
  <si>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</si>
  <si>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</si>
  <si>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</si>
  <si>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</si>
  <si>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</si>
  <si>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</si>
  <si>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</si>
  <si>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</si>
  <si>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</si>
  <si>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</si>
  <si>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</si>
  <si>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</si>
  <si>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</si>
  <si>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</si>
  <si>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</si>
  <si>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</si>
  <si>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</si>
  <si>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</si>
  <si>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</si>
  <si>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</si>
  <si>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</si>
  <si>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</si>
  <si>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</si>
  <si>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</si>
  <si>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</si>
  <si>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</si>
  <si>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</si>
  <si>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</si>
  <si>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</si>
  <si>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</si>
  <si>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</si>
  <si>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</si>
  <si>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</si>
  <si>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</si>
  <si>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</si>
  <si>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</si>
  <si>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</si>
  <si>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</si>
  <si>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</si>
  <si>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</si>
  <si>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</si>
  <si>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</si>
  <si>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</si>
  <si>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</si>
  <si>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</si>
  <si>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</si>
  <si>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</si>
  <si>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</si>
  <si>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</si>
  <si>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</si>
  <si>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</si>
  <si>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</si>
  <si>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</si>
  <si>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</si>
  <si>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</si>
  <si>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</si>
  <si>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</si>
  <si>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</si>
  <si>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</si>
  <si>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</si>
  <si>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</si>
  <si>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</si>
  <si>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</si>
  <si>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</si>
  <si>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</si>
  <si>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</si>
  <si>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</si>
  <si>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</si>
  <si>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</si>
  <si>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</si>
  <si>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</si>
  <si>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</si>
  <si>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</si>
  <si>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</si>
  <si>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</si>
  <si>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</si>
  <si>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</si>
  <si>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</si>
  <si>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</si>
  <si>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</si>
  <si>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</si>
  <si>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</si>
  <si>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</si>
  <si>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</si>
  <si>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</si>
  <si>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</si>
  <si>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</si>
  <si>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</si>
  <si>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</si>
  <si>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</si>
  <si>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</si>
  <si>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</si>
  <si>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</si>
  <si>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</si>
  <si>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</si>
  <si>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</si>
  <si>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</si>
  <si>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</si>
  <si>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</si>
  <si>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</si>
  <si>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</si>
  <si>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</si>
  <si>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</si>
  <si>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</si>
  <si>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</si>
  <si>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</si>
  <si>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</si>
  <si>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</si>
  <si>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</si>
  <si>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</si>
  <si>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</si>
  <si>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</si>
  <si>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</si>
  <si>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</si>
  <si>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</si>
  <si>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</si>
  <si>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</si>
  <si>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</si>
  <si>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</si>
  <si>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</si>
  <si>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</si>
  <si>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</si>
  <si>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</si>
  <si>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</si>
  <si>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</si>
  <si>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</si>
  <si>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</si>
  <si>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</si>
  <si>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</si>
  <si>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</si>
  <si>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</si>
  <si>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</si>
  <si>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</si>
  <si>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</si>
  <si>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</si>
  <si>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</si>
  <si>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</si>
  <si>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</si>
  <si>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</si>
  <si>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</si>
  <si>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</si>
  <si>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</si>
  <si>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</si>
  <si>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</si>
  <si>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</si>
  <si>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</si>
  <si>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</si>
  <si>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</si>
  <si>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</si>
  <si>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</si>
  <si>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</si>
  <si>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</si>
  <si>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</si>
  <si>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</si>
  <si>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</si>
  <si>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</si>
  <si>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</si>
  <si>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</si>
  <si>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</si>
  <si>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</si>
  <si>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</si>
  <si>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</si>
  <si>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</si>
  <si>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</si>
  <si>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</si>
  <si>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</si>
  <si>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</si>
  <si>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</si>
  <si>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</si>
  <si>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</si>
  <si>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</si>
  <si>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</si>
  <si>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</si>
  <si>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</si>
  <si>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</si>
  <si>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</si>
  <si>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</si>
  <si>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</si>
  <si>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</si>
  <si>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</si>
  <si>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</si>
  <si>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</si>
  <si>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</si>
  <si>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</si>
  <si>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</si>
  <si>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</si>
  <si>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</si>
  <si>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</si>
  <si>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</si>
  <si>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</si>
  <si>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</si>
  <si>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</si>
  <si>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</si>
  <si>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</si>
  <si>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</si>
  <si>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</si>
  <si>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</si>
  <si>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</si>
  <si>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</si>
  <si>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</si>
  <si>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</si>
  <si>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</si>
  <si>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</si>
  <si>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</si>
  <si>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</si>
  <si>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</si>
  <si>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</si>
  <si>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</si>
  <si>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</si>
  <si>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</si>
  <si>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</si>
  <si>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</si>
  <si>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</si>
  <si>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</si>
  <si>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</si>
  <si>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</si>
  <si>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</si>
  <si>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</si>
  <si>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</si>
  <si>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</si>
  <si>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</si>
  <si>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</si>
  <si>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</si>
  <si>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</si>
  <si>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</si>
  <si>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</si>
  <si>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</si>
  <si>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</si>
  <si>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</si>
  <si>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</si>
  <si>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</si>
  <si>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</si>
  <si>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</si>
  <si>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</si>
  <si>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</si>
  <si>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</si>
  <si>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</si>
  <si>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</si>
  <si>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</si>
  <si>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</si>
  <si>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</si>
  <si>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</si>
  <si>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</si>
  <si>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</si>
  <si>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</si>
  <si>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</si>
  <si>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</si>
  <si>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</si>
  <si>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</si>
  <si>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</si>
  <si>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</si>
  <si>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</si>
  <si>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</si>
  <si>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</si>
  <si>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</si>
  <si>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</si>
  <si>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</si>
  <si>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</si>
  <si>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</si>
  <si>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</si>
  <si>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</si>
  <si>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</si>
  <si>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</si>
  <si>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</si>
  <si>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</si>
  <si>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</si>
  <si>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</si>
  <si>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</si>
  <si>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</si>
  <si>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</si>
  <si>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</si>
  <si>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</si>
  <si>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</si>
  <si>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</si>
  <si>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</si>
  <si>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</si>
  <si>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</si>
  <si>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</si>
  <si>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</si>
  <si>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</si>
  <si>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</si>
  <si>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</si>
  <si>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</si>
  <si>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</si>
  <si>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</si>
  <si>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</si>
  <si>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</si>
  <si>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</si>
  <si>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</si>
  <si>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</si>
  <si>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</si>
  <si>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</si>
  <si>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</si>
  <si>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</si>
  <si>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</si>
  <si>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</si>
  <si>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</si>
  <si>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</si>
  <si>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</si>
  <si>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</si>
  <si>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</si>
  <si>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</si>
  <si>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</si>
  <si>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</si>
  <si>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</si>
  <si>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</si>
  <si>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</si>
  <si>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</si>
  <si>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</si>
  <si>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</si>
  <si>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</si>
  <si>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</si>
  <si>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</si>
  <si>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</si>
  <si>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</si>
  <si>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</si>
  <si>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</si>
  <si>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</si>
  <si>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</si>
  <si>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</si>
  <si>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</si>
  <si>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</si>
  <si>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</si>
  <si>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</si>
  <si>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</si>
  <si>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</si>
  <si>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</si>
  <si>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</si>
  <si>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</si>
  <si>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</si>
  <si>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</si>
  <si>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</si>
  <si>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</si>
  <si>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</si>
  <si>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</si>
  <si>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</si>
  <si>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</si>
  <si>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</si>
  <si>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</si>
  <si>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</si>
  <si>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</si>
  <si>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</si>
  <si>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</si>
  <si>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</si>
  <si>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</si>
  <si>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</si>
  <si>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</si>
  <si>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</si>
  <si>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</si>
  <si>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</si>
  <si>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</si>
  <si>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</si>
  <si>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</si>
  <si>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</si>
  <si>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</si>
  <si>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</si>
  <si>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</si>
  <si>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</si>
  <si>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</si>
  <si>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</si>
  <si>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</si>
  <si>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</si>
  <si>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</si>
  <si>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</si>
  <si>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</si>
  <si>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</si>
  <si>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</si>
  <si>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</si>
  <si>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</si>
  <si>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</si>
  <si>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</si>
  <si>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</si>
  <si>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</si>
  <si>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</si>
  <si>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</si>
  <si>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</si>
  <si>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</si>
  <si>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</si>
  <si>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</si>
  <si>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</si>
  <si>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</si>
  <si>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</si>
  <si>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</si>
  <si>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</si>
  <si>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</si>
  <si>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</si>
  <si>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</si>
  <si>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</si>
  <si>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</si>
  <si>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</si>
  <si>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</si>
  <si>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</si>
  <si>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</si>
  <si>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</si>
  <si>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</si>
  <si>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</si>
  <si>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</si>
  <si>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</si>
  <si>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</si>
  <si>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</si>
  <si>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</si>
  <si>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</si>
  <si>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</si>
  <si>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</si>
  <si>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</si>
  <si>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</si>
  <si>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</si>
  <si>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</si>
  <si>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</si>
  <si>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</si>
  <si>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</si>
  <si>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</si>
  <si>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</si>
  <si>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</si>
  <si>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</si>
  <si>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</si>
  <si>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</si>
  <si>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</si>
  <si>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</si>
  <si>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</si>
  <si>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</si>
  <si>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</si>
  <si>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</si>
  <si>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</si>
  <si>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</si>
  <si>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</si>
  <si>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</si>
  <si>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</si>
  <si>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</si>
  <si>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</si>
  <si>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</si>
  <si>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</si>
  <si>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</si>
  <si>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</si>
  <si>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</si>
  <si>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</si>
  <si>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</si>
  <si>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</si>
  <si>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</si>
  <si>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</si>
  <si>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</si>
  <si>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</si>
  <si>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</si>
  <si>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</si>
  <si>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</si>
  <si>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</si>
  <si>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</si>
  <si>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</si>
  <si>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</si>
  <si>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</si>
  <si>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</si>
  <si>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</si>
  <si>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</si>
  <si>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</si>
  <si>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</si>
  <si>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</si>
  <si>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</si>
  <si>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</si>
  <si>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</si>
  <si>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</si>
  <si>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</si>
  <si>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</si>
  <si>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</si>
  <si>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</si>
  <si>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</si>
  <si>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</si>
  <si>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</si>
  <si>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</si>
  <si>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</si>
  <si>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</si>
  <si>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</si>
  <si>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</si>
  <si>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</si>
  <si>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</si>
  <si>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</si>
  <si>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</si>
  <si>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</si>
  <si>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</si>
  <si>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</si>
  <si>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</si>
  <si>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</si>
  <si>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</si>
  <si>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</si>
  <si>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</si>
  <si>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</si>
  <si>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</si>
  <si>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</si>
  <si>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</si>
  <si>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</si>
  <si>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</si>
  <si>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</si>
  <si>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</si>
  <si>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</si>
  <si>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</si>
  <si>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</si>
  <si>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</si>
  <si>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</si>
  <si>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</si>
  <si>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</si>
  <si>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</si>
  <si>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</si>
  <si>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</si>
  <si>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</si>
  <si>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</si>
  <si>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</si>
  <si>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</si>
  <si>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</si>
  <si>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</si>
  <si>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</si>
  <si>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</si>
  <si>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</si>
  <si>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</si>
  <si>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</si>
  <si>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</si>
  <si>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</si>
  <si>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</si>
  <si>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</si>
  <si>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</si>
  <si>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</si>
  <si>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</si>
  <si>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</si>
  <si>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</si>
  <si>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</si>
  <si>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</si>
  <si>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</si>
  <si>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</si>
  <si>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</si>
  <si>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</si>
  <si>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</si>
  <si>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</si>
  <si>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</si>
  <si>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</si>
  <si>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</si>
  <si>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</si>
  <si>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</si>
  <si>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</si>
  <si>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</si>
  <si>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</si>
  <si>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</si>
  <si>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</si>
  <si>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</si>
  <si>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</si>
  <si>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</si>
  <si>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</si>
  <si>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</si>
  <si>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</si>
  <si>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</si>
  <si>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</si>
  <si>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</si>
  <si>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</si>
  <si>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</si>
  <si>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</si>
  <si>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</si>
  <si>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</si>
  <si>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</si>
  <si>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</si>
  <si>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</si>
  <si>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</si>
  <si>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</si>
  <si>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</si>
  <si>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</si>
  <si>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</si>
  <si>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</si>
  <si>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</si>
  <si>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</si>
  <si>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</si>
  <si>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</si>
  <si>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</si>
  <si>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</si>
  <si>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</si>
  <si>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</si>
  <si>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</si>
  <si>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</si>
  <si>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</si>
  <si>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</si>
  <si>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</si>
  <si>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</si>
  <si>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</si>
  <si>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</si>
  <si>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</si>
  <si>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</si>
  <si>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</si>
  <si>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</si>
  <si>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</si>
  <si>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</si>
  <si>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</si>
  <si>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</si>
  <si>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</si>
  <si>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</si>
  <si>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</si>
  <si>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</si>
  <si>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</si>
  <si>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</si>
  <si>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</si>
  <si>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</si>
  <si>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</si>
  <si>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</si>
  <si>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</si>
  <si>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</si>
  <si>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</si>
  <si>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</si>
  <si>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</si>
  <si>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</si>
  <si>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</si>
  <si>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</si>
  <si>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</si>
  <si>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</si>
  <si>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</si>
  <si>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</si>
  <si>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</si>
  <si>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</si>
  <si>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</si>
  <si>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</si>
  <si>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</si>
  <si>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</si>
  <si>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</si>
  <si>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</si>
  <si>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</si>
  <si>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</si>
  <si>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</si>
  <si>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</si>
  <si>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</si>
  <si>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</si>
  <si>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</si>
  <si>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</si>
  <si>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</si>
  <si>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</si>
  <si>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</si>
  <si>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</si>
  <si>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</si>
  <si>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</si>
  <si>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</si>
  <si>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</si>
  <si>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</si>
  <si>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</si>
  <si>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</si>
  <si>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</si>
  <si>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</si>
  <si>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</si>
  <si>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</si>
  <si>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</si>
  <si>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</si>
  <si>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</si>
  <si>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</si>
  <si>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</si>
  <si>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</si>
  <si>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</si>
  <si>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</si>
  <si>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</si>
  <si>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</si>
  <si>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</si>
  <si>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</si>
  <si>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</si>
  <si>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</si>
  <si>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</si>
  <si>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</si>
  <si>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</si>
  <si>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</si>
  <si>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</si>
  <si>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</si>
  <si>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</si>
  <si>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</si>
  <si>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</si>
  <si>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</si>
  <si>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</si>
  <si>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</si>
  <si>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</si>
  <si>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</si>
  <si>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</si>
  <si>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</si>
  <si>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</si>
  <si>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</si>
  <si>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</si>
  <si>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</si>
  <si>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</si>
  <si>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</si>
  <si>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</si>
  <si>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</si>
  <si>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</si>
  <si>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</si>
  <si>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</si>
  <si>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</si>
  <si>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</si>
  <si>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</si>
  <si>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</si>
  <si>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</si>
  <si>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</si>
  <si>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</si>
  <si>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</si>
  <si>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</si>
  <si>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</si>
  <si>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</si>
  <si>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</si>
  <si>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</si>
  <si>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</si>
  <si>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</si>
  <si>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</si>
  <si>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</si>
  <si>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</si>
  <si>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</si>
  <si>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</si>
  <si>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</si>
  <si>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</si>
  <si>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</si>
  <si>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</si>
  <si>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</si>
  <si>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</si>
  <si>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</si>
  <si>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</si>
  <si>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</si>
  <si>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</si>
  <si>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</si>
  <si>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</si>
  <si>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</si>
  <si>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</si>
  <si>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</si>
  <si>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</si>
  <si>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</si>
  <si>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</si>
  <si>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</si>
  <si>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</si>
  <si>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</si>
  <si>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</si>
  <si>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</si>
  <si>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</si>
  <si>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</si>
  <si>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</si>
  <si>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</si>
  <si>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</si>
  <si>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</si>
  <si>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</si>
  <si>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</si>
  <si>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</si>
  <si>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</si>
  <si>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</si>
  <si>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</si>
  <si>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</si>
  <si>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</si>
  <si>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</si>
  <si>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</si>
  <si>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</si>
  <si>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</si>
  <si>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</si>
  <si>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</si>
  <si>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</si>
  <si>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</si>
  <si>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</si>
  <si>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</si>
  <si>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</si>
  <si>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</si>
  <si>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</si>
  <si>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</si>
  <si>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</si>
  <si>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</si>
  <si>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</si>
  <si>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</si>
  <si>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</si>
  <si>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</si>
  <si>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</si>
  <si>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</si>
  <si>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</si>
  <si>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</si>
  <si>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</si>
  <si>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</si>
  <si>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</si>
  <si>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</si>
  <si>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</si>
  <si>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</si>
  <si>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</si>
  <si>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</si>
  <si>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</si>
  <si>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</si>
  <si>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</si>
  <si>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</si>
  <si>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</si>
  <si>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</si>
  <si>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</si>
  <si>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</si>
  <si>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</si>
  <si>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</si>
  <si>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</si>
  <si>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</si>
  <si>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</si>
  <si>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</si>
  <si>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</si>
  <si>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</si>
  <si>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</si>
  <si>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</si>
  <si>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</si>
  <si>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</si>
  <si>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</si>
  <si>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</si>
  <si>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</si>
  <si>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</si>
  <si>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</si>
  <si>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</si>
  <si>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</si>
  <si>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</si>
  <si>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</si>
  <si>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</si>
  <si>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</si>
  <si>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</si>
  <si>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</si>
  <si>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</si>
  <si>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</si>
  <si>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</si>
  <si>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</si>
  <si>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</si>
  <si>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</si>
  <si>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</si>
  <si>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</si>
  <si>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</si>
  <si>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</si>
  <si>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</si>
  <si>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</si>
  <si>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</si>
  <si>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</si>
  <si>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</si>
  <si>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</si>
  <si>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</si>
  <si>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</si>
  <si>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</si>
  <si>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</si>
  <si>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</si>
  <si>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</si>
  <si>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</si>
  <si>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</si>
  <si>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</si>
  <si>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</si>
  <si>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</si>
  <si>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</si>
  <si>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</si>
  <si>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</si>
  <si>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</si>
  <si>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</si>
  <si>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</si>
  <si>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</si>
  <si>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</si>
  <si>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</si>
  <si>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</si>
  <si>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</si>
  <si>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</si>
  <si>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</si>
  <si>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</si>
  <si>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</si>
  <si>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</si>
  <si>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</si>
  <si>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</si>
  <si>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</si>
  <si>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</si>
  <si>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</si>
  <si>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</si>
  <si>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</si>
  <si>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</si>
  <si>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</si>
  <si>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</si>
  <si>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</si>
  <si>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</si>
  <si>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</si>
  <si>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</si>
  <si>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</si>
  <si>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</si>
  <si>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</si>
  <si>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</si>
  <si>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</si>
  <si>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</si>
  <si>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</si>
  <si>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</si>
  <si>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</si>
  <si>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</si>
  <si>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</si>
  <si>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</si>
  <si>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</si>
  <si>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</si>
  <si>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</si>
  <si>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</si>
  <si>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</si>
  <si>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</si>
  <si>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</si>
  <si>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</si>
  <si>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</si>
  <si>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</si>
  <si>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</si>
  <si>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</si>
  <si>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</si>
  <si>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</si>
  <si>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</si>
  <si>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</si>
  <si>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</si>
  <si>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</si>
  <si>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</si>
  <si>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</si>
  <si>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</si>
  <si>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</si>
  <si>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</si>
  <si>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</si>
  <si>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</si>
  <si>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</si>
  <si>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</si>
  <si>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</si>
  <si>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</si>
  <si>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</si>
  <si>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</si>
  <si>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</si>
  <si>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</si>
  <si>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</si>
  <si>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</si>
  <si>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</si>
  <si>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</si>
  <si>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</si>
  <si>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</si>
  <si>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</si>
  <si>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</si>
  <si>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</si>
  <si>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</si>
  <si>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</si>
  <si>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</si>
  <si>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</si>
  <si>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</si>
  <si>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</si>
  <si>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</si>
  <si>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</si>
  <si>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</si>
  <si>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</si>
  <si>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</si>
  <si>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</si>
  <si>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</si>
  <si>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</si>
  <si>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</si>
  <si>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</si>
  <si>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</si>
  <si>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</si>
  <si>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</si>
  <si>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</si>
  <si>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</si>
  <si>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</si>
  <si>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</si>
  <si>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</si>
  <si>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</si>
  <si>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</si>
  <si>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</si>
  <si>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</si>
  <si>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</si>
  <si>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</si>
  <si>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</si>
  <si>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</si>
  <si>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</si>
  <si>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</si>
  <si>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</si>
  <si>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</si>
  <si>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</si>
  <si>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</si>
  <si>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</si>
  <si>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</si>
  <si>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</si>
  <si>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</si>
  <si>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</si>
  <si>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</si>
  <si>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</si>
  <si>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</si>
  <si>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</si>
  <si>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</si>
  <si>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</si>
  <si>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</si>
  <si>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</si>
  <si>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</si>
  <si>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</si>
  <si>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</si>
  <si>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</si>
  <si>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</si>
  <si>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</si>
  <si>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</si>
  <si>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</si>
  <si>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</si>
  <si>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</si>
  <si>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</si>
  <si>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</si>
  <si>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</si>
  <si>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</si>
  <si>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</si>
  <si>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</si>
  <si>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</si>
  <si>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</si>
  <si>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</si>
  <si>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</si>
  <si>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</si>
  <si>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</si>
  <si>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</si>
  <si>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</si>
  <si>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</si>
  <si>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</si>
  <si>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</si>
  <si>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</si>
  <si>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</si>
  <si>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</si>
  <si>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</si>
  <si>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</si>
  <si>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</si>
  <si>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</si>
  <si>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</si>
  <si>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</si>
  <si>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</si>
  <si>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</si>
  <si>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</si>
  <si>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</si>
  <si>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</si>
  <si>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</si>
  <si>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</si>
  <si>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</si>
  <si>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</si>
  <si>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</si>
  <si>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</si>
  <si>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</si>
  <si>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</si>
  <si>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</si>
  <si>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</si>
  <si>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</si>
  <si>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</si>
  <si>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</si>
  <si>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</si>
  <si>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</si>
  <si>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</si>
  <si>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</si>
  <si>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</si>
  <si>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</si>
  <si>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</si>
  <si>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</si>
  <si>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</si>
  <si>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</si>
  <si>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</si>
  <si>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</si>
  <si>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</si>
  <si>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</si>
  <si>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</si>
  <si>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</si>
  <si>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</si>
  <si>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</si>
  <si>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</si>
  <si>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</si>
  <si>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</si>
  <si>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</si>
  <si>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</si>
  <si>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</si>
  <si>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</si>
  <si>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</si>
  <si>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</si>
  <si>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</si>
  <si>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</si>
  <si>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</si>
  <si>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</si>
  <si>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</si>
  <si>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</si>
  <si>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</si>
  <si>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</si>
  <si>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</si>
  <si>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</si>
  <si>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</si>
  <si>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</si>
  <si>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</si>
  <si>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</si>
  <si>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</si>
  <si>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</si>
  <si>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</si>
  <si>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</si>
  <si>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</si>
  <si>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</si>
  <si>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</si>
  <si>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</si>
  <si>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</si>
  <si>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</si>
  <si>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</si>
  <si>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</si>
  <si>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</si>
  <si>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</si>
  <si>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</si>
  <si>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</si>
  <si>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</si>
  <si>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</si>
  <si>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</si>
  <si>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</si>
  <si>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</si>
  <si>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</si>
  <si>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</si>
  <si>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</si>
  <si>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</si>
  <si>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</si>
  <si>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</si>
  <si>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</si>
  <si>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</si>
  <si>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</si>
  <si>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</si>
  <si>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</si>
  <si>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</si>
  <si>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</si>
  <si>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</si>
  <si>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</si>
  <si>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</si>
  <si>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</si>
  <si>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</si>
  <si>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</si>
  <si>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</si>
  <si>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</si>
  <si>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</si>
  <si>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</si>
  <si>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</si>
  <si>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</si>
  <si>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</si>
  <si>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</si>
  <si>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</si>
  <si>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</si>
  <si>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</si>
  <si>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</si>
  <si>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</si>
  <si>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</si>
  <si>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</si>
  <si>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</si>
  <si>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</si>
  <si>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</si>
  <si>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</si>
  <si>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</si>
  <si>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</si>
  <si>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</si>
  <si>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</si>
  <si>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</si>
  <si>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</si>
  <si>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</si>
  <si>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</si>
  <si>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</si>
  <si>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</si>
  <si>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</si>
  <si>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</si>
  <si>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</si>
  <si>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</si>
  <si>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</si>
  <si>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</si>
  <si>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</si>
  <si>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</si>
  <si>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</si>
  <si>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</si>
  <si>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</si>
  <si>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</si>
  <si>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</si>
  <si>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</si>
  <si>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</si>
  <si>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</si>
  <si>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</si>
  <si>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</si>
  <si>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</si>
  <si>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</si>
  <si>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</si>
  <si>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</si>
  <si>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</si>
  <si>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</si>
  <si>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</si>
  <si>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</si>
  <si>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</si>
  <si>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</si>
  <si>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</si>
  <si>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</si>
  <si>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</si>
  <si>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</si>
  <si>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</si>
  <si>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</si>
  <si>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</si>
  <si>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</si>
  <si>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</si>
  <si>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</si>
  <si>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</si>
  <si>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</si>
  <si>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</si>
  <si>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</si>
  <si>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</si>
  <si>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</si>
  <si>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</si>
  <si>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</si>
  <si>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</si>
  <si>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</si>
  <si>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</si>
  <si>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</si>
  <si>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</si>
  <si>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</si>
  <si>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</si>
  <si>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</si>
  <si>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</si>
  <si>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</si>
  <si>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</si>
  <si>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</si>
  <si>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</si>
  <si>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</si>
  <si>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</si>
  <si>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</si>
  <si>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</si>
  <si>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</si>
  <si>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</si>
  <si>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</si>
  <si>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</si>
  <si>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</si>
  <si>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</si>
  <si>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</si>
  <si>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</si>
  <si>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</si>
  <si>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</si>
  <si>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</si>
  <si>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</si>
  <si>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</si>
  <si>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</si>
  <si>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</si>
  <si>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</si>
  <si>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</si>
  <si>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</si>
  <si>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</si>
  <si>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</si>
  <si>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</si>
  <si>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</si>
  <si>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</si>
  <si>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</si>
  <si>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</si>
  <si>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</si>
  <si>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</si>
  <si>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</si>
  <si>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</si>
  <si>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</si>
  <si>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</si>
  <si>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</si>
  <si>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</si>
  <si>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</si>
  <si>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</si>
  <si>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</si>
  <si>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</si>
  <si>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</si>
  <si>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</si>
  <si>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</si>
  <si>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</si>
  <si>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</si>
  <si>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</si>
  <si>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</si>
  <si>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</si>
  <si>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</si>
  <si>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</si>
  <si>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</si>
  <si>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</si>
  <si>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</si>
  <si>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</si>
  <si>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</si>
  <si>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</si>
  <si>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</si>
  <si>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</si>
  <si>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</si>
  <si>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</si>
  <si>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</si>
  <si>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</si>
  <si>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</si>
  <si>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</si>
  <si>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</si>
  <si>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</si>
  <si>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</si>
  <si>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</si>
  <si>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</si>
  <si>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</si>
  <si>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</si>
  <si>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</si>
  <si>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</si>
  <si>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</si>
  <si>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</si>
  <si>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</si>
  <si>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</si>
  <si>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</si>
  <si>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</si>
  <si>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</si>
  <si>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</si>
  <si>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</si>
  <si>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</si>
  <si>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</si>
  <si>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</si>
  <si>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</si>
  <si>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</si>
  <si>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</si>
  <si>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</si>
  <si>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</si>
  <si>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</si>
  <si>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</si>
  <si>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</si>
  <si>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</si>
  <si>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</si>
  <si>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</si>
  <si>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</si>
  <si>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</si>
  <si>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</si>
  <si>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</si>
  <si>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</si>
  <si>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</si>
  <si>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</si>
  <si>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</si>
  <si>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</si>
  <si>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</si>
  <si>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</si>
  <si>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</si>
  <si>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</si>
  <si>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</si>
  <si>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</si>
  <si>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</si>
  <si>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</si>
  <si>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</si>
  <si>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</si>
  <si>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</si>
  <si>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</si>
  <si>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</si>
  <si>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</si>
  <si>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</si>
  <si>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</si>
  <si>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</si>
  <si>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</si>
  <si>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</si>
  <si>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</si>
  <si>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</si>
  <si>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</si>
  <si>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</si>
  <si>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</si>
  <si>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</si>
  <si>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</si>
  <si>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</si>
  <si>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</si>
  <si>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</si>
  <si>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</si>
  <si>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</si>
  <si>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</si>
  <si>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</si>
  <si>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</si>
  <si>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</si>
  <si>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</si>
  <si>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</si>
  <si>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</si>
  <si>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</si>
  <si>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</si>
  <si>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</si>
  <si>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</si>
  <si>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</si>
  <si>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</si>
  <si>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</si>
  <si>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</si>
  <si>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</si>
  <si>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</si>
  <si>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</si>
  <si>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</si>
  <si>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</si>
  <si>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</si>
  <si>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</si>
  <si>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</si>
  <si>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</si>
  <si>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</si>
  <si>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</si>
  <si>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</si>
  <si>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</si>
  <si>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</si>
  <si>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</si>
  <si>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</si>
  <si>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</si>
  <si>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</si>
  <si>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</si>
  <si>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</si>
  <si>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</si>
  <si>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</si>
  <si>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</si>
  <si>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</si>
  <si>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</si>
  <si>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</si>
  <si>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</si>
  <si>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</si>
  <si>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</si>
  <si>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</si>
  <si>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</si>
  <si>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</si>
  <si>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</si>
  <si>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</si>
  <si>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</si>
  <si>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</si>
  <si>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</si>
  <si>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</si>
  <si>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</si>
  <si>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</si>
  <si>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</si>
  <si>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</si>
  <si>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</si>
  <si>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</si>
  <si>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</si>
  <si>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</si>
  <si>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</si>
  <si>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</si>
  <si>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</si>
  <si>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</si>
  <si>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</si>
  <si>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</si>
  <si>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</si>
  <si>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</si>
  <si>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</si>
  <si>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</si>
  <si>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</si>
  <si>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</si>
  <si>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</si>
  <si>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</si>
  <si>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</si>
  <si>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</si>
  <si>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</si>
  <si>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</si>
  <si>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</si>
  <si>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</si>
  <si>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</si>
  <si>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</si>
  <si>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</si>
  <si>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</si>
  <si>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</si>
  <si>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</si>
  <si>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</si>
  <si>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</si>
  <si>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</si>
  <si>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</si>
  <si>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</si>
  <si>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</si>
  <si>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</si>
  <si>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</si>
  <si>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</si>
  <si>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</si>
  <si>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</si>
  <si>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</si>
  <si>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</si>
  <si>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</si>
  <si>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</si>
  <si>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</si>
  <si>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</si>
  <si>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</si>
  <si>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</si>
  <si>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</si>
  <si>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</si>
  <si>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</si>
  <si>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</si>
  <si>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</si>
  <si>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</si>
  <si>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</si>
  <si>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</si>
  <si>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</si>
  <si>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</si>
  <si>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</si>
  <si>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</si>
  <si>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</si>
  <si>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</si>
  <si>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</si>
  <si>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</si>
  <si>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</si>
  <si>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</si>
  <si>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</si>
  <si>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</si>
  <si>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</si>
  <si>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</si>
  <si>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</si>
  <si>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</si>
  <si>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</si>
  <si>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</si>
  <si>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</si>
  <si>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</si>
  <si>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</si>
  <si>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</si>
  <si>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</si>
  <si>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</si>
  <si>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</si>
  <si>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</si>
  <si>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</si>
  <si>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</si>
  <si>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</si>
  <si>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</si>
  <si>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</si>
  <si>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</si>
  <si>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</si>
  <si>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</si>
  <si>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</si>
  <si>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</si>
  <si>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</si>
  <si>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</si>
  <si>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</si>
  <si>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</si>
  <si>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</si>
  <si>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</si>
  <si>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</si>
  <si>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</si>
  <si>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</si>
  <si>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</si>
  <si>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</si>
  <si>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</si>
  <si>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</si>
  <si>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</si>
  <si>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</si>
  <si>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</si>
  <si>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</si>
  <si>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</si>
  <si>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</si>
  <si>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</si>
  <si>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</si>
  <si>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</si>
  <si>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</si>
  <si>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</si>
  <si>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</si>
  <si>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</si>
  <si>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</si>
  <si>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</si>
  <si>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</si>
  <si>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</si>
  <si>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</si>
  <si>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</si>
  <si>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</si>
  <si>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</si>
  <si>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</si>
  <si>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</si>
  <si>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</si>
  <si>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</si>
  <si>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</si>
  <si>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</si>
  <si>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</si>
  <si>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</si>
  <si>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</si>
  <si>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</si>
  <si>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</si>
  <si>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</si>
  <si>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</si>
  <si>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</si>
  <si>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</si>
  <si>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</si>
  <si>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</si>
  <si>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</si>
  <si>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</si>
  <si>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</si>
  <si>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</si>
  <si>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</si>
  <si>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</si>
  <si>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</si>
  <si>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</si>
  <si>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</si>
  <si>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</si>
  <si>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</si>
  <si>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</si>
  <si>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</si>
  <si>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</si>
  <si>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</si>
  <si>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</si>
  <si>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</si>
  <si>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</si>
  <si>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</si>
  <si>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</si>
  <si>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</si>
  <si>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</si>
  <si>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</si>
  <si>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</si>
  <si>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</si>
  <si>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</si>
  <si>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</si>
  <si>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</si>
  <si>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</si>
  <si>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</si>
  <si>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</si>
  <si>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</si>
  <si>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</si>
  <si>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</si>
  <si>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</si>
  <si>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</si>
  <si>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</si>
  <si>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</si>
  <si>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</si>
  <si>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</si>
  <si>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</si>
  <si>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</si>
  <si>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</si>
  <si>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</si>
  <si>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</si>
  <si>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</si>
  <si>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</si>
  <si>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</si>
  <si>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</si>
  <si>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</si>
  <si>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</si>
  <si>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</si>
  <si>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</si>
  <si>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</si>
  <si>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</si>
  <si>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</si>
  <si>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</si>
  <si>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</si>
  <si>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</si>
  <si>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</si>
  <si>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</si>
  <si>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</si>
  <si>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</si>
  <si>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</si>
  <si>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</si>
  <si>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</si>
  <si>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</si>
  <si>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</si>
  <si>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</si>
  <si>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</si>
  <si>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</si>
  <si>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</si>
  <si>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</si>
  <si>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</si>
  <si>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</si>
  <si>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</si>
  <si>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</si>
  <si>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</si>
  <si>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</si>
  <si>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</si>
  <si>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</si>
  <si>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</si>
  <si>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</si>
  <si>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</si>
  <si>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</si>
  <si>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</si>
  <si>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</si>
  <si>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</si>
  <si>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</si>
  <si>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</si>
  <si>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</si>
  <si>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</si>
  <si>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</si>
  <si>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</si>
  <si>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</si>
  <si>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</si>
  <si>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</si>
  <si>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</si>
  <si>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</si>
  <si>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</si>
  <si>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</si>
  <si>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</si>
  <si>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</si>
  <si>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</si>
  <si>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</si>
  <si>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</si>
  <si>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</si>
  <si>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</si>
  <si>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</si>
  <si>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</si>
  <si>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</si>
  <si>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</si>
  <si>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</si>
  <si>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</si>
  <si>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</si>
  <si>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</si>
  <si>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</si>
  <si>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</si>
  <si>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</si>
  <si>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</si>
  <si>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</si>
  <si>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</si>
  <si>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</si>
  <si>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</si>
  <si>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</si>
  <si>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</si>
  <si>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</si>
  <si>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</si>
  <si>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</si>
  <si>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</si>
  <si>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</si>
  <si>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</si>
  <si>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</si>
  <si>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</si>
  <si>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</si>
  <si>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</si>
  <si>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</si>
  <si>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</si>
  <si>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</si>
  <si>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</si>
  <si>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</si>
  <si>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</si>
  <si>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</si>
  <si>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</si>
  <si>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</si>
  <si>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</si>
  <si>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</si>
  <si>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</si>
  <si>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</si>
  <si>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</si>
  <si>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</si>
  <si>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</si>
  <si>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</si>
  <si>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</si>
  <si>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</si>
  <si>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</si>
  <si>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</si>
  <si>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</si>
  <si>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</si>
  <si>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</si>
  <si>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</si>
  <si>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</si>
  <si>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</si>
  <si>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</si>
  <si>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</si>
  <si>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</si>
  <si>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</si>
  <si>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</si>
  <si>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</si>
  <si>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</si>
  <si>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</si>
  <si>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</si>
  <si>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</si>
  <si>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</si>
  <si>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</si>
  <si>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</si>
  <si>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</si>
  <si>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</si>
  <si>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</si>
  <si>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</si>
  <si>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</si>
  <si>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</si>
  <si>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</si>
  <si>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</si>
  <si>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</si>
  <si>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</si>
  <si>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</si>
  <si>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</si>
  <si>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</si>
  <si>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</si>
  <si>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</si>
  <si>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</si>
  <si>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</si>
  <si>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</si>
  <si>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</si>
  <si>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</si>
  <si>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</si>
  <si>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</si>
  <si>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</si>
  <si>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</si>
  <si>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</si>
  <si>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</si>
  <si>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</si>
  <si>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</si>
  <si>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</si>
  <si>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</si>
  <si>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</si>
  <si>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</si>
  <si>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</si>
  <si>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</si>
  <si>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</si>
  <si>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</si>
  <si>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</si>
  <si>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</si>
  <si>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</si>
  <si>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</si>
  <si>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</si>
  <si>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</si>
  <si>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</si>
  <si>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</si>
  <si>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</si>
  <si>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</si>
  <si>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</si>
  <si>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</si>
  <si>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</si>
  <si>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</si>
  <si>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</si>
  <si>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</si>
  <si>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</si>
  <si>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</si>
  <si>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</si>
  <si>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</si>
  <si>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</si>
  <si>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</si>
  <si>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</si>
  <si>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</si>
  <si>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</si>
  <si>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</si>
  <si>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</si>
  <si>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</si>
  <si>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</si>
  <si>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</si>
  <si>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</si>
  <si>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</si>
  <si>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</si>
  <si>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</si>
  <si>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</si>
  <si>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</si>
  <si>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</si>
  <si>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</si>
  <si>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</si>
  <si>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</si>
  <si>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</si>
  <si>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</si>
  <si>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</si>
  <si>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</si>
  <si>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</si>
  <si>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</si>
  <si>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</si>
  <si>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</si>
  <si>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</si>
  <si>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</si>
  <si>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</si>
  <si>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</si>
  <si>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</si>
  <si>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</si>
  <si>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</si>
  <si>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</si>
  <si>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</si>
  <si>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</si>
  <si>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</si>
  <si>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</si>
  <si>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</si>
  <si>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</si>
  <si>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</si>
  <si>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</si>
  <si>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</si>
  <si>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</si>
  <si>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</si>
  <si>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</si>
  <si>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</si>
  <si>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</si>
  <si>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</si>
  <si>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</si>
  <si>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</si>
  <si>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</si>
  <si>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</si>
  <si>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</si>
  <si>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</si>
  <si>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</si>
  <si>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</si>
  <si>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</si>
  <si>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</si>
  <si>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</si>
  <si>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</si>
  <si>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</si>
  <si>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</si>
  <si>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</si>
  <si>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</si>
  <si>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</si>
  <si>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</si>
  <si>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</si>
  <si>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</si>
  <si>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</si>
  <si>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</si>
  <si>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</si>
  <si>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</si>
  <si>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</si>
  <si>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</si>
  <si>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</si>
  <si>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</si>
  <si>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</si>
  <si>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</si>
  <si>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</si>
  <si>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</si>
  <si>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</si>
  <si>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</si>
  <si>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</si>
  <si>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</si>
  <si>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</si>
  <si>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</si>
  <si>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</si>
  <si>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</si>
  <si>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</si>
  <si>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</si>
  <si>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</si>
  <si>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</si>
  <si>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</si>
  <si>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</si>
  <si>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</si>
  <si>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</si>
  <si>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</si>
  <si>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</si>
  <si>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</si>
  <si>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</si>
  <si>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</si>
  <si>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</si>
  <si>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</si>
  <si>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</si>
  <si>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</si>
  <si>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</si>
  <si>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</si>
  <si>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</si>
  <si>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</si>
  <si>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</si>
  <si>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</si>
  <si>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</si>
  <si>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</si>
  <si>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</si>
  <si>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</si>
  <si>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</si>
  <si>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</si>
  <si>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</si>
  <si>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</si>
  <si>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</si>
  <si>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</si>
  <si>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</si>
  <si>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</si>
  <si>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</si>
  <si>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</si>
  <si>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</si>
  <si>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</si>
  <si>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</si>
  <si>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</si>
  <si>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</si>
  <si>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</si>
  <si>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</si>
  <si>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</si>
  <si>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</si>
  <si>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</si>
  <si>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</si>
  <si>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</si>
  <si>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</si>
  <si>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</si>
  <si>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</si>
  <si>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</si>
  <si>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</si>
  <si>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</si>
  <si>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</si>
  <si>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</si>
  <si>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</si>
  <si>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</si>
  <si>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</si>
  <si>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</si>
  <si>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</si>
  <si>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</si>
  <si>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</si>
  <si>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</si>
  <si>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</si>
  <si>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</si>
  <si>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</si>
  <si>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</si>
  <si>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</si>
  <si>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</si>
  <si>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</si>
  <si>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</si>
  <si>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</si>
  <si>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</si>
  <si>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</si>
  <si>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</si>
  <si>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</si>
  <si>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</si>
  <si>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</si>
  <si>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</si>
  <si>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</si>
  <si>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</si>
  <si>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</si>
  <si>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</si>
  <si>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</si>
  <si>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</si>
  <si>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</si>
  <si>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</si>
  <si>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</si>
  <si>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</si>
  <si>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</si>
  <si>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</si>
  <si>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</si>
  <si>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</si>
  <si>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</si>
  <si>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</si>
  <si>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</si>
  <si>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</si>
  <si>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</si>
  <si>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</si>
  <si>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</si>
  <si>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</si>
  <si>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</si>
  <si>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</si>
  <si>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</si>
  <si>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</si>
  <si>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</si>
  <si>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</si>
  <si>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</si>
  <si>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</si>
  <si>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</si>
  <si>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</si>
  <si>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</si>
  <si>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</si>
  <si>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</si>
  <si>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</si>
  <si>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</si>
  <si>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</si>
  <si>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</si>
  <si>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</si>
  <si>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</si>
  <si>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</si>
  <si>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</si>
  <si>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</si>
  <si>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</si>
  <si>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</si>
  <si>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</si>
  <si>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</si>
  <si>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</si>
  <si>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</si>
  <si>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</si>
  <si>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</si>
  <si>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</si>
  <si>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</si>
  <si>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</si>
  <si>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</si>
  <si>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</si>
  <si>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</si>
  <si>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</si>
  <si>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</si>
  <si>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</si>
  <si>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</si>
  <si>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</si>
  <si>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</si>
  <si>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</si>
  <si>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</si>
  <si>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</si>
  <si>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</si>
  <si>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</si>
  <si>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</si>
  <si>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</si>
  <si>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</si>
  <si>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</si>
  <si>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</si>
  <si>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</si>
  <si>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</si>
  <si>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</si>
  <si>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</si>
  <si>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</si>
  <si>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</si>
  <si>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</si>
  <si>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</si>
  <si>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</si>
  <si>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</si>
  <si>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</si>
  <si>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</si>
  <si>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</si>
  <si>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</si>
  <si>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</si>
  <si>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</si>
  <si>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</si>
  <si>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</si>
  <si>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</si>
  <si>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</si>
  <si>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</si>
  <si>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</si>
  <si>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</si>
  <si>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</si>
  <si>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</si>
  <si>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</si>
  <si>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</si>
  <si>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</si>
  <si>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</si>
  <si>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</si>
  <si>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</si>
  <si>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</si>
  <si>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</si>
  <si>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</si>
  <si>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</si>
  <si>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</si>
  <si>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</si>
  <si>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</si>
  <si>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</si>
  <si>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</si>
  <si>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</si>
  <si>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</si>
  <si>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</si>
  <si>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</si>
  <si>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</si>
  <si>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</si>
  <si>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</si>
  <si>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</si>
  <si>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</si>
  <si>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</si>
  <si>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</si>
  <si>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</si>
  <si>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</si>
  <si>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</si>
  <si>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</si>
  <si>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</si>
  <si>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</si>
  <si>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</si>
  <si>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</si>
  <si>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</si>
  <si>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</si>
  <si>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</si>
  <si>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</si>
  <si>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</si>
  <si>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</si>
  <si>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</si>
  <si>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</si>
  <si>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</si>
  <si>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</si>
  <si>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</si>
  <si>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</si>
  <si>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</si>
  <si>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</si>
  <si>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</si>
  <si>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</si>
  <si>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</si>
  <si>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</si>
  <si>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</si>
  <si>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</si>
  <si>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</si>
  <si>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</si>
  <si>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</si>
  <si>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</si>
  <si>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</si>
  <si>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</si>
  <si>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</si>
  <si>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</si>
  <si>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</si>
  <si>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</si>
  <si>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</si>
  <si>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</si>
  <si>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</si>
  <si>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</si>
  <si>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</si>
  <si>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</si>
  <si>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</si>
  <si>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</si>
  <si>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</si>
  <si>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</si>
  <si>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</si>
  <si>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</si>
  <si>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</si>
  <si>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</si>
  <si>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</si>
  <si>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</si>
  <si>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</si>
  <si>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</si>
  <si>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</si>
  <si>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</si>
  <si>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</si>
  <si>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</si>
  <si>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</si>
  <si>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</si>
  <si>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</si>
  <si>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</si>
  <si>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</si>
  <si>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</si>
  <si>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</si>
  <si>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</si>
  <si>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</si>
  <si>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</si>
  <si>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</si>
  <si>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</si>
  <si>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</si>
  <si>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</si>
  <si>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</si>
  <si>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</si>
  <si>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</si>
  <si>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</si>
  <si>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</si>
  <si>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</si>
  <si>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</si>
  <si>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</si>
  <si>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</si>
  <si>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</si>
  <si>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</si>
  <si>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</si>
  <si>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</si>
  <si>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</si>
  <si>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</si>
  <si>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</si>
  <si>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</si>
  <si>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</si>
  <si>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</si>
  <si>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</si>
  <si>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</si>
  <si>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</si>
  <si>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</si>
  <si>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</si>
  <si>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</si>
  <si>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</si>
  <si>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</si>
  <si>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</si>
  <si>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</si>
  <si>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</si>
  <si>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</si>
  <si>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</si>
  <si>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</si>
  <si>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</si>
  <si>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</si>
  <si>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</si>
  <si>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</si>
  <si>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</si>
  <si>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</si>
  <si>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</si>
  <si>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</si>
  <si>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</si>
  <si>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</si>
  <si>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</si>
  <si>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</si>
  <si>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</si>
  <si>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</si>
  <si>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</si>
  <si>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</si>
  <si>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</si>
  <si>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</si>
  <si>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</si>
  <si>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</si>
  <si>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</si>
  <si>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</si>
  <si>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</si>
  <si>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</si>
  <si>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</si>
  <si>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</si>
  <si>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</si>
  <si>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</si>
  <si>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</si>
  <si>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</si>
  <si>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</si>
  <si>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</si>
  <si>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</si>
  <si>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</si>
  <si>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</si>
  <si>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</si>
  <si>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</si>
  <si>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</si>
  <si>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</si>
  <si>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</si>
  <si>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</si>
  <si>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</si>
  <si>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</si>
  <si>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</si>
  <si>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</si>
  <si>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</si>
  <si>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</si>
  <si>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</si>
  <si>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</si>
  <si>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</si>
  <si>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</si>
  <si>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</si>
  <si>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</si>
  <si>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</si>
  <si>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</si>
  <si>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</si>
  <si>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</si>
  <si>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</si>
  <si>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</si>
  <si>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</si>
  <si>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</si>
  <si>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</si>
  <si>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</si>
  <si>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</si>
  <si>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</si>
  <si>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</si>
  <si>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</si>
  <si>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</si>
  <si>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</si>
  <si>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</si>
  <si>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</si>
  <si>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</si>
  <si>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</si>
  <si>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</si>
  <si>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</si>
  <si>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</si>
  <si>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</si>
  <si>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</si>
  <si>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</si>
  <si>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</si>
  <si>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</si>
  <si>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</si>
  <si>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</si>
  <si>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</si>
  <si>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</si>
  <si>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</si>
  <si>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</si>
  <si>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</si>
  <si>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</si>
  <si>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</si>
  <si>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</si>
  <si>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</si>
  <si>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</si>
  <si>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</si>
  <si>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</si>
  <si>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</si>
  <si>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</si>
  <si>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</si>
  <si>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</si>
  <si>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</si>
  <si>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</si>
  <si>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</si>
  <si>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</si>
  <si>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</si>
  <si>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</si>
  <si>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</si>
  <si>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</si>
  <si>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</si>
  <si>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</si>
  <si>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</si>
  <si>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</si>
  <si>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</si>
  <si>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</si>
  <si>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</si>
  <si>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</si>
  <si>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</si>
  <si>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</si>
  <si>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</si>
  <si>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</si>
  <si>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</si>
  <si>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</si>
  <si>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</si>
  <si>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</si>
  <si>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</si>
  <si>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</si>
  <si>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</si>
  <si>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</si>
  <si>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</si>
  <si>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</si>
  <si>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</si>
  <si>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</si>
  <si>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</si>
  <si>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</si>
  <si>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</si>
  <si>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</si>
  <si>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</si>
  <si>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</si>
  <si>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</si>
  <si>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</si>
  <si>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</si>
  <si>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</si>
  <si>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</si>
  <si>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</si>
  <si>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</si>
  <si>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</si>
  <si>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</si>
  <si>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</si>
  <si>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</si>
  <si>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</si>
  <si>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</si>
  <si>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</si>
  <si>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</si>
  <si>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</si>
  <si>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</si>
  <si>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</si>
  <si>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</si>
  <si>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</si>
  <si>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</si>
  <si>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</si>
  <si>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</si>
  <si>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</si>
  <si>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</si>
  <si>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</si>
  <si>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</si>
  <si>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</si>
  <si>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</si>
  <si>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</si>
  <si>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</si>
  <si>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</si>
  <si>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</si>
  <si>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</si>
  <si>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</si>
  <si>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</si>
  <si>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</si>
  <si>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</si>
  <si>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</si>
  <si>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</si>
  <si>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</si>
  <si>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</si>
  <si>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</si>
  <si>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</si>
  <si>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</si>
  <si>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</si>
  <si>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</si>
  <si>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</si>
  <si>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</si>
  <si>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</si>
  <si>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</si>
  <si>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</si>
  <si>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</si>
  <si>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</si>
  <si>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</si>
  <si>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</si>
  <si>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</si>
  <si>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</si>
  <si>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</si>
  <si>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</si>
  <si>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</si>
  <si>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</si>
  <si>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</si>
  <si>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</si>
  <si>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</si>
  <si>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</si>
  <si>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</si>
  <si>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</si>
  <si>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</si>
  <si>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</si>
  <si>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</si>
  <si>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</si>
  <si>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</si>
  <si>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</si>
  <si>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</si>
  <si>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</si>
  <si>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</si>
  <si>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</si>
  <si>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</si>
  <si>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</si>
  <si>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</si>
  <si>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</si>
  <si>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</si>
  <si>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</si>
  <si>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</si>
  <si>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</si>
  <si>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</si>
  <si>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</si>
  <si>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</si>
  <si>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</si>
  <si>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</si>
  <si>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</si>
  <si>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</si>
  <si>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</si>
  <si>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</si>
  <si>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</si>
  <si>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</si>
  <si>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</si>
  <si>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</si>
  <si>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</si>
  <si>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</si>
  <si>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</si>
  <si>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</si>
  <si>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</si>
  <si>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</si>
  <si>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</si>
  <si>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</si>
  <si>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</si>
  <si>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</si>
  <si>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</si>
  <si>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</si>
  <si>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</si>
  <si>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</si>
  <si>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</si>
  <si>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</si>
  <si>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</si>
  <si>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</si>
  <si>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</si>
  <si>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</si>
  <si>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</si>
  <si>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</si>
  <si>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</si>
  <si>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</si>
  <si>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</si>
  <si>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</si>
  <si>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</si>
  <si>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</si>
  <si>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</si>
  <si>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</si>
  <si>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</si>
  <si>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</si>
  <si>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</si>
  <si>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</si>
  <si>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</si>
  <si>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</si>
  <si>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</si>
  <si>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</si>
  <si>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</si>
  <si>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</si>
  <si>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</si>
  <si>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</si>
  <si>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</si>
  <si>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</si>
  <si>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</si>
  <si>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</si>
  <si>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</si>
  <si>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</si>
  <si>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</si>
  <si>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</si>
  <si>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</si>
  <si>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</si>
  <si>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</si>
  <si>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</si>
  <si>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</si>
  <si>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</si>
  <si>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</si>
  <si>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</si>
  <si>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</si>
  <si>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</si>
  <si>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</si>
  <si>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</si>
  <si>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</si>
  <si>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</si>
  <si>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</si>
  <si>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</si>
  <si>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</si>
  <si>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</si>
  <si>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</si>
  <si>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</si>
  <si>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</si>
  <si>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</si>
  <si>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</si>
  <si>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</si>
  <si>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</si>
  <si>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</si>
  <si>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</si>
  <si>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</si>
  <si>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</si>
  <si>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</si>
  <si>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</si>
  <si>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</si>
  <si>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</si>
  <si>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</si>
  <si>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</si>
  <si>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</si>
  <si>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</si>
  <si>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</si>
  <si>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</si>
  <si>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</si>
  <si>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</si>
  <si>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</si>
  <si>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</si>
  <si>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</si>
  <si>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</si>
  <si>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</si>
  <si>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</si>
  <si>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</si>
  <si>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</si>
  <si>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</si>
  <si>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</si>
  <si>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</si>
  <si>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</si>
  <si>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</si>
  <si>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</si>
  <si>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</si>
  <si>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</si>
  <si>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</si>
  <si>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</si>
  <si>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</si>
  <si>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</si>
  <si>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</si>
  <si>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</si>
  <si>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</si>
  <si>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</si>
  <si>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</si>
  <si>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</si>
  <si>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</si>
  <si>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</si>
  <si>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</si>
  <si>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</si>
  <si>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</si>
  <si>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</si>
  <si>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</si>
  <si>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</si>
  <si>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</si>
  <si>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</si>
  <si>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</si>
  <si>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</si>
  <si>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</si>
  <si>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</si>
  <si>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</si>
  <si>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</si>
  <si>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</si>
  <si>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</si>
  <si>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</si>
  <si>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</si>
  <si>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</si>
  <si>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</si>
  <si>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</si>
  <si>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</si>
  <si>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</si>
  <si>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</si>
  <si>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</si>
  <si>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</si>
  <si>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</si>
  <si>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</si>
  <si>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</si>
  <si>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</si>
  <si>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</si>
  <si>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</si>
  <si>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</si>
  <si>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</si>
  <si>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</si>
  <si>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</si>
  <si>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</si>
  <si>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</si>
  <si>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</si>
  <si>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</si>
  <si>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</si>
  <si>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</si>
  <si>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</si>
  <si>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</si>
  <si>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</si>
  <si>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</si>
  <si>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</si>
  <si>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</si>
  <si>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</si>
  <si>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</si>
  <si>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</si>
  <si>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</si>
  <si>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</si>
  <si>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</si>
  <si>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</si>
  <si>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</si>
  <si>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</si>
  <si>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</si>
  <si>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</si>
  <si>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</si>
  <si>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</si>
  <si>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</si>
  <si>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</si>
  <si>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</si>
  <si>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</si>
  <si>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</si>
  <si>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</si>
  <si>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</si>
  <si>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</si>
  <si>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</si>
  <si>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</si>
  <si>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</si>
  <si>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</si>
  <si>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</si>
  <si>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</si>
  <si>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</si>
  <si>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</si>
  <si>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</si>
  <si>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</si>
  <si>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</si>
  <si>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</si>
  <si>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</si>
  <si>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</si>
  <si>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</si>
  <si>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</si>
  <si>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</si>
  <si>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</si>
  <si>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</si>
  <si>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</si>
  <si>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</si>
  <si>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</si>
  <si>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</si>
  <si>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</si>
  <si>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</si>
  <si>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</si>
  <si>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</si>
  <si>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</si>
  <si>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</si>
  <si>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</si>
  <si>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</si>
  <si>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</si>
  <si>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</si>
  <si>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</si>
  <si>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</si>
  <si>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</si>
  <si>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</si>
  <si>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</si>
  <si>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</si>
  <si>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</si>
  <si>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</si>
  <si>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</si>
  <si>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</si>
  <si>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</si>
  <si>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</si>
  <si>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</si>
  <si>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</si>
  <si>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</si>
  <si>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</si>
  <si>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</si>
  <si>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</si>
  <si>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</si>
  <si>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</si>
  <si>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</si>
  <si>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</si>
  <si>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</si>
  <si>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</si>
  <si>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</si>
  <si>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</si>
  <si>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</si>
  <si>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</si>
  <si>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</si>
  <si>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</si>
  <si>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</si>
  <si>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</si>
  <si>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</si>
  <si>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</si>
  <si>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</si>
  <si>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</si>
  <si>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</si>
  <si>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</si>
  <si>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</si>
  <si>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</si>
  <si>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</si>
  <si>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</si>
  <si>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</si>
  <si>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</si>
  <si>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</si>
  <si>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</si>
  <si>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</si>
  <si>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</si>
  <si>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</si>
  <si>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</si>
  <si>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</si>
  <si>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</si>
  <si>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</si>
  <si>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</si>
  <si>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</si>
  <si>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</si>
  <si>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</si>
  <si>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</si>
  <si>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</si>
  <si>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</si>
  <si>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</si>
  <si>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</si>
  <si>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</si>
  <si>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</si>
  <si>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</si>
  <si>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</si>
  <si>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</si>
  <si>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</si>
  <si>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</si>
  <si>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</si>
  <si>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</si>
  <si>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</si>
  <si>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</si>
  <si>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</si>
  <si>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</si>
  <si>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</si>
  <si>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</si>
  <si>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</si>
  <si>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</si>
  <si>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</si>
  <si>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</si>
  <si>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</si>
  <si>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</si>
  <si>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</si>
  <si>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</si>
  <si>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</si>
  <si>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</si>
  <si>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</si>
  <si>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</si>
  <si>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</si>
  <si>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</si>
  <si>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</si>
  <si>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</si>
  <si>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</si>
  <si>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</si>
  <si>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</si>
  <si>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</si>
  <si>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</si>
  <si>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</si>
  <si>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</si>
  <si>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</si>
  <si>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</si>
  <si>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</si>
  <si>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</si>
  <si>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</si>
  <si>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</si>
  <si>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</si>
  <si>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</si>
  <si>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</si>
  <si>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</si>
  <si>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</si>
  <si>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</si>
  <si>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</si>
  <si>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</si>
  <si>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</si>
  <si>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</si>
  <si>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</si>
  <si>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</si>
  <si>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</si>
  <si>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</si>
  <si>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</si>
  <si>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</si>
  <si>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</si>
  <si>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</si>
  <si>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</si>
  <si>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</si>
  <si>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</si>
  <si>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</si>
  <si>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</si>
  <si>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</si>
  <si>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</si>
  <si>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</si>
  <si>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</si>
  <si>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</si>
  <si>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</si>
  <si>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</si>
  <si>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</si>
  <si>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</si>
  <si>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</si>
  <si>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</si>
  <si>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</si>
  <si>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</si>
  <si>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</si>
  <si>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</si>
  <si>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</si>
  <si>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</si>
  <si>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</si>
  <si>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</si>
  <si>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</si>
  <si>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</si>
  <si>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</si>
  <si>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</si>
  <si>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</si>
  <si>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</si>
  <si>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</si>
  <si>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</si>
  <si>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</si>
  <si>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</si>
  <si>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</si>
  <si>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</si>
  <si>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</si>
  <si>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</si>
  <si>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</si>
  <si>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</si>
  <si>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</si>
  <si>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</si>
  <si>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</si>
  <si>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</si>
  <si>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</si>
  <si>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</si>
  <si>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</si>
  <si>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</si>
  <si>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</si>
  <si>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</si>
  <si>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</si>
  <si>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</si>
  <si>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</si>
  <si>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</si>
  <si>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</si>
  <si>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</si>
  <si>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</si>
  <si>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</si>
  <si>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</si>
  <si>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</si>
  <si>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</si>
  <si>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</si>
  <si>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</si>
  <si>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</si>
  <si>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</si>
  <si>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</si>
  <si>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</si>
  <si>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</si>
  <si>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</si>
  <si>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</si>
  <si>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</si>
  <si>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</si>
  <si>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</si>
  <si>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</si>
  <si>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</si>
  <si>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</si>
  <si>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</si>
  <si>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</si>
  <si>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</si>
  <si>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</si>
  <si>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</si>
  <si>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</si>
  <si>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</si>
  <si>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</si>
  <si>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</si>
  <si>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</si>
  <si>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</si>
  <si>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</si>
  <si>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</si>
  <si>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</si>
  <si>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</si>
  <si>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</si>
  <si>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</si>
  <si>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</si>
  <si>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</si>
  <si>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</si>
  <si>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</si>
  <si>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</si>
  <si>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</si>
  <si>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</si>
  <si>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</si>
  <si>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</si>
  <si>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</si>
  <si>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</si>
  <si>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</si>
  <si>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</si>
  <si>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</si>
  <si>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</si>
  <si>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</si>
  <si>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</si>
  <si>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</si>
  <si>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</si>
  <si>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</si>
  <si>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</si>
  <si>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</si>
  <si>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</si>
  <si>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</si>
  <si>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</si>
  <si>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</si>
  <si>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</si>
  <si>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</si>
  <si>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</si>
  <si>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</si>
  <si>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</si>
  <si>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</si>
  <si>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</si>
  <si>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</si>
  <si>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</si>
  <si>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</si>
  <si>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</si>
  <si>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</si>
  <si>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</si>
  <si>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</si>
  <si>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</si>
  <si>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</si>
  <si>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</si>
  <si>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</si>
  <si>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</si>
  <si>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</si>
  <si>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</si>
  <si>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</si>
  <si>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</si>
  <si>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</si>
  <si>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</si>
  <si>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</si>
  <si>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</si>
  <si>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</si>
  <si>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</si>
  <si>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</si>
  <si>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</si>
  <si>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</si>
  <si>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</si>
  <si>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</si>
  <si>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</si>
  <si>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</si>
  <si>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</si>
  <si>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</si>
  <si>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</si>
  <si>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</si>
  <si>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</si>
  <si>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</si>
  <si>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</si>
  <si>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</si>
  <si>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</si>
  <si>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</si>
  <si>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</si>
  <si>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</si>
  <si>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</si>
  <si>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</si>
  <si>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</si>
  <si>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</si>
  <si>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</si>
  <si>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</si>
  <si>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</si>
  <si>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</si>
  <si>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</si>
  <si>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</si>
  <si>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</si>
  <si>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</si>
  <si>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</si>
  <si>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</si>
  <si>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</si>
  <si>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</si>
  <si>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</si>
  <si>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</si>
  <si>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</si>
  <si>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</si>
  <si>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</si>
  <si>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</si>
  <si>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</si>
  <si>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</si>
  <si>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</si>
  <si>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</si>
  <si>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</si>
  <si>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</si>
  <si>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</si>
  <si>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</si>
  <si>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</si>
  <si>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</si>
  <si>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</si>
  <si>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</si>
  <si>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</si>
  <si>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</si>
  <si>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</si>
  <si>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</si>
  <si>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</si>
  <si>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</si>
  <si>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</si>
  <si>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</si>
  <si>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</si>
  <si>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</si>
  <si>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</si>
  <si>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</si>
  <si>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</si>
  <si>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</si>
  <si>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</si>
  <si>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</si>
  <si>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</si>
  <si>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</si>
  <si>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</si>
  <si>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</si>
  <si>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</si>
  <si>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</si>
  <si>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</si>
  <si>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</si>
  <si>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</si>
  <si>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</si>
  <si>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</si>
  <si>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</si>
  <si>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</si>
  <si>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</si>
  <si>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</si>
  <si>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</si>
  <si>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</si>
  <si>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</si>
  <si>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</si>
  <si>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</si>
  <si>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</si>
  <si>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</si>
  <si>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</si>
  <si>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</si>
  <si>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</si>
  <si>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</si>
  <si>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</si>
  <si>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</si>
  <si>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</si>
  <si>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</si>
  <si>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</si>
  <si>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</si>
  <si>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</si>
  <si>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</si>
  <si>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</si>
  <si>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</si>
  <si>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</si>
  <si>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</si>
  <si>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</si>
  <si>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</si>
  <si>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</si>
  <si>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</si>
  <si>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</si>
  <si>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</si>
  <si>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</si>
  <si>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</si>
  <si>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</si>
  <si>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</si>
  <si>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</si>
  <si>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</si>
  <si>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</si>
  <si>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</si>
  <si>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</si>
  <si>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</si>
  <si>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</si>
  <si>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</si>
  <si>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</si>
  <si>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</si>
  <si>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</si>
  <si>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</si>
  <si>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</si>
  <si>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</si>
  <si>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</si>
  <si>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</si>
  <si>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</si>
  <si>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</si>
  <si>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</si>
  <si>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</si>
  <si>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</si>
  <si>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</si>
  <si>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</si>
  <si>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</si>
  <si>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</si>
  <si>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</si>
  <si>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</si>
  <si>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</si>
  <si>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</si>
  <si>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</si>
  <si>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</si>
  <si>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</si>
  <si>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</si>
  <si>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</si>
  <si>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</si>
  <si>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</si>
  <si>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</si>
  <si>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</si>
  <si>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</si>
  <si>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</si>
  <si>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</si>
  <si>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</si>
  <si>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</si>
  <si>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</si>
  <si>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</si>
  <si>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</si>
  <si>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</si>
  <si>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</si>
  <si>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</si>
  <si>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</si>
  <si>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</si>
  <si>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</si>
  <si>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</si>
  <si>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</si>
  <si>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</si>
  <si>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</si>
  <si>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</si>
  <si>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</si>
  <si>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</si>
  <si>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</si>
  <si>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</si>
  <si>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</si>
  <si>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</si>
  <si>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</si>
  <si>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</si>
  <si>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</si>
  <si>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</si>
  <si>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</si>
  <si>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</si>
  <si>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</si>
  <si>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</si>
  <si>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</si>
  <si>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</si>
  <si>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</si>
  <si>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</si>
  <si>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</si>
  <si>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</si>
  <si>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</si>
  <si>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</si>
  <si>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</si>
  <si>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</si>
  <si>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</si>
  <si>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</si>
  <si>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</si>
  <si>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</si>
  <si>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</si>
  <si>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</si>
  <si>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</si>
  <si>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</si>
  <si>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</si>
  <si>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</si>
  <si>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</si>
  <si>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</si>
  <si>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</si>
  <si>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</si>
  <si>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</si>
  <si>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</si>
  <si>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</si>
  <si>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</si>
  <si>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</si>
  <si>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</si>
  <si>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</si>
  <si>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</si>
  <si>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</si>
  <si>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</si>
  <si>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</si>
  <si>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</si>
  <si>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</si>
  <si>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</si>
  <si>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</si>
  <si>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</si>
  <si>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</si>
  <si>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</si>
  <si>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</si>
  <si>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</si>
  <si>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</si>
  <si>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</si>
  <si>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</si>
  <si>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</si>
  <si>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</si>
  <si>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</si>
  <si>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</si>
  <si>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</si>
  <si>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</si>
  <si>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</si>
  <si>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</si>
  <si>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</si>
  <si>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</si>
  <si>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</si>
  <si>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</si>
  <si>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</si>
  <si>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</si>
  <si>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</si>
  <si>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</si>
  <si>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</si>
  <si>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</si>
  <si>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</si>
  <si>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</si>
  <si>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</si>
  <si>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</si>
  <si>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</si>
  <si>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</si>
  <si>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</si>
  <si>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</si>
  <si>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</si>
  <si>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</si>
  <si>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</si>
  <si>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</si>
  <si>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</si>
  <si>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</si>
  <si>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</si>
  <si>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</si>
  <si>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</si>
  <si>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</si>
  <si>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</si>
  <si>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</si>
  <si>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</si>
  <si>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</si>
  <si>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</si>
  <si>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</si>
  <si>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</si>
  <si>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</si>
  <si>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</si>
  <si>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</si>
  <si>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</si>
  <si>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</si>
  <si>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</si>
  <si>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</si>
  <si>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</si>
  <si>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</si>
  <si>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</si>
  <si>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</si>
  <si>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</si>
  <si>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</si>
  <si>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</si>
  <si>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</si>
  <si>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</si>
  <si>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</si>
  <si>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</si>
  <si>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</si>
  <si>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</si>
  <si>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</si>
  <si>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</si>
  <si>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</si>
  <si>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</si>
  <si>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</si>
  <si>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</si>
  <si>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</si>
  <si>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</si>
  <si>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</si>
  <si>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</si>
  <si>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</si>
  <si>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</si>
  <si>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</si>
  <si>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</si>
  <si>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</si>
  <si>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</si>
  <si>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</si>
  <si>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</si>
  <si>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</si>
  <si>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</si>
  <si>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</si>
  <si>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</si>
  <si>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</si>
  <si>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</si>
  <si>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</si>
  <si>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</si>
  <si>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</si>
  <si>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</si>
  <si>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</si>
  <si>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</si>
  <si>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</si>
  <si>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</si>
  <si>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</si>
  <si>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</si>
  <si>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</si>
  <si>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</si>
  <si>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</si>
  <si>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</si>
  <si>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</si>
  <si>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</si>
  <si>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</si>
  <si>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</si>
  <si>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</si>
  <si>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</si>
  <si>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</si>
  <si>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</si>
  <si>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</si>
  <si>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</si>
  <si>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</si>
  <si>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</si>
  <si>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</si>
  <si>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</si>
  <si>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</si>
  <si>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</si>
  <si>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</si>
  <si>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</si>
  <si>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</si>
  <si>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</si>
  <si>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</si>
  <si>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</si>
  <si>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</si>
  <si>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</si>
  <si>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</si>
  <si>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</si>
  <si>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</si>
  <si>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</si>
  <si>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</si>
  <si>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</si>
  <si>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</si>
  <si>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</si>
  <si>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</si>
  <si>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</si>
  <si>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</si>
  <si>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</si>
  <si>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</si>
  <si>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</si>
  <si>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</si>
  <si>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</si>
  <si>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</si>
  <si>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</si>
  <si>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</si>
  <si>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</si>
  <si>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</si>
  <si>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</si>
  <si>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</si>
  <si>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</si>
  <si>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</si>
  <si>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</si>
  <si>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</si>
  <si>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</si>
  <si>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</si>
  <si>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</si>
  <si>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</si>
  <si>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</si>
  <si>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</si>
  <si>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</si>
  <si>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</si>
  <si>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</si>
  <si>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</si>
  <si>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</si>
  <si>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</si>
  <si>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</si>
  <si>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</si>
  <si>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</si>
  <si>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</si>
  <si>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</si>
  <si>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</si>
  <si>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</si>
  <si>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</si>
  <si>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</si>
  <si>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</si>
  <si>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</si>
  <si>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</si>
  <si>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</si>
  <si>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</si>
  <si>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</si>
  <si>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</si>
  <si>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</si>
  <si>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</si>
  <si>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</si>
  <si>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</si>
  <si>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</si>
  <si>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</si>
  <si>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</si>
  <si>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</si>
  <si>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</si>
  <si>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</si>
  <si>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</si>
  <si>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</si>
  <si>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</si>
  <si>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</si>
  <si>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</si>
  <si>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</si>
  <si>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</si>
  <si>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</si>
  <si>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</si>
  <si>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</si>
  <si>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</si>
  <si>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</si>
  <si>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</si>
  <si>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</si>
  <si>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</si>
  <si>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</si>
  <si>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</si>
  <si>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</si>
  <si>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</si>
  <si>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</si>
  <si>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</si>
  <si>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</si>
  <si>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</si>
  <si>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</si>
  <si>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</si>
  <si>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</si>
  <si>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</si>
  <si>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</si>
  <si>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</si>
  <si>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</si>
  <si>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</si>
  <si>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</si>
  <si>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</si>
  <si>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</si>
  <si>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</si>
  <si>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</si>
  <si>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</si>
  <si>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</si>
  <si>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</si>
  <si>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</si>
  <si>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</si>
  <si>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</si>
  <si>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</si>
  <si>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</si>
  <si>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</si>
  <si>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</si>
  <si>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</si>
  <si>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</si>
  <si>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</si>
  <si>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</si>
  <si>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</si>
  <si>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</si>
  <si>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</si>
  <si>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</si>
  <si>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</si>
  <si>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</si>
  <si>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</si>
  <si>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</si>
  <si>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</si>
  <si>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</si>
  <si>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</si>
  <si>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</si>
  <si>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</si>
  <si>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</si>
  <si>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</si>
  <si>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</si>
  <si>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</si>
  <si>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</si>
  <si>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</si>
  <si>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</si>
  <si>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</si>
  <si>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</si>
  <si>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</si>
  <si>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</si>
  <si>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</si>
  <si>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</si>
  <si>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</si>
  <si>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</si>
  <si>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</si>
  <si>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</si>
  <si>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</si>
  <si>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</si>
  <si>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</si>
  <si>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</si>
  <si>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</si>
  <si>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</si>
  <si>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</si>
  <si>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</si>
  <si>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</si>
  <si>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</si>
  <si>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</si>
  <si>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</si>
  <si>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</si>
  <si>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</si>
  <si>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</si>
  <si>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</si>
  <si>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</si>
  <si>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</si>
  <si>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</si>
  <si>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</si>
  <si>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</si>
  <si>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</si>
  <si>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</si>
  <si>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</si>
  <si>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</si>
  <si>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</si>
  <si>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</si>
  <si>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</si>
  <si>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</si>
  <si>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</si>
  <si>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</si>
  <si>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</si>
  <si>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</si>
  <si>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</si>
  <si>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</si>
  <si>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</si>
  <si>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</si>
  <si>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</si>
  <si>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</si>
  <si>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</si>
  <si>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</si>
  <si>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</si>
  <si>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</si>
  <si>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</si>
  <si>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</si>
  <si>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</si>
  <si>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</si>
  <si>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</si>
  <si>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</si>
  <si>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</si>
  <si>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</si>
  <si>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</si>
  <si>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</si>
  <si>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</si>
  <si>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</si>
  <si>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</si>
  <si>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</si>
  <si>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</si>
  <si>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</si>
  <si>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</si>
  <si>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</si>
  <si>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</si>
  <si>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</si>
  <si>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</si>
  <si>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</si>
  <si>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</si>
  <si>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</si>
  <si>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</si>
  <si>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</si>
  <si>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</si>
  <si>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</si>
  <si>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</si>
  <si>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</si>
  <si>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</si>
  <si>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</si>
  <si>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</si>
  <si>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</si>
  <si>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</si>
  <si>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</si>
  <si>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</si>
  <si>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</si>
  <si>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</si>
  <si>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</si>
  <si>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</si>
  <si>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</si>
  <si>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</si>
  <si>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</si>
  <si>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</si>
  <si>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</si>
  <si>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</si>
  <si>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</si>
  <si>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</si>
  <si>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</si>
  <si>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</si>
  <si>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</si>
  <si>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</si>
  <si>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</si>
  <si>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</si>
  <si>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</si>
  <si>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</si>
  <si>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</si>
  <si>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</si>
  <si>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</si>
  <si>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</si>
  <si>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</si>
  <si>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</si>
  <si>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</si>
  <si>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</si>
  <si>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</si>
  <si>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</si>
  <si>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</si>
  <si>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</si>
  <si>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</si>
  <si>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</si>
  <si>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</si>
  <si>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</si>
  <si>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</si>
  <si>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</si>
  <si>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</si>
  <si>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</si>
  <si>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</si>
  <si>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</si>
  <si>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</si>
  <si>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</si>
  <si>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</si>
  <si>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</si>
  <si>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</si>
  <si>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</si>
  <si>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</si>
  <si>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</si>
  <si>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</si>
  <si>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</si>
  <si>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</si>
  <si>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</si>
  <si>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</si>
  <si>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</si>
  <si>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</si>
  <si>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</si>
  <si>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</si>
  <si>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</si>
  <si>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</si>
  <si>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</si>
  <si>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</si>
  <si>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</si>
  <si>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</si>
  <si>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</si>
  <si>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</si>
  <si>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</si>
  <si>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</si>
  <si>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</si>
  <si>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</si>
  <si>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</si>
  <si>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</si>
  <si>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</si>
  <si>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</si>
  <si>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</si>
  <si>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</si>
  <si>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</si>
  <si>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</si>
  <si>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</si>
  <si>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</si>
  <si>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</si>
  <si>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</si>
  <si>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</si>
  <si>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</si>
  <si>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</si>
  <si>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</si>
  <si>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</si>
  <si>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</si>
  <si>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</si>
  <si>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</si>
  <si>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</si>
  <si>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</si>
  <si>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</si>
  <si>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</si>
  <si>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</si>
  <si>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</si>
  <si>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</si>
  <si>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</si>
  <si>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</si>
  <si>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</si>
  <si>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</si>
  <si>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</si>
  <si>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</si>
  <si>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</si>
  <si>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</si>
  <si>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</si>
  <si>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</si>
  <si>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</si>
  <si>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</si>
  <si>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</si>
  <si>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</si>
  <si>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</si>
  <si>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</si>
  <si>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</si>
  <si>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</si>
  <si>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</si>
  <si>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</si>
  <si>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</si>
  <si>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</si>
  <si>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</si>
  <si>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</si>
  <si>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</si>
  <si>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</si>
  <si>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</si>
  <si>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</si>
  <si>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</si>
  <si>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</si>
  <si>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</si>
  <si>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</si>
  <si>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</si>
  <si>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</si>
  <si>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</si>
  <si>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</si>
  <si>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</si>
  <si>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</si>
  <si>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</si>
  <si>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</si>
  <si>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</si>
  <si>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</si>
  <si>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</si>
  <si>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</si>
  <si>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</si>
  <si>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</si>
  <si>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</si>
  <si>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</si>
  <si>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</si>
  <si>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</si>
  <si>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</si>
  <si>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</si>
  <si>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</si>
  <si>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</si>
  <si>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</si>
  <si>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</si>
  <si>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</si>
  <si>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</si>
  <si>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</si>
  <si>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</si>
  <si>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</si>
  <si>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</si>
  <si>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</si>
  <si>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</si>
  <si>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</si>
  <si>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</si>
  <si>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</si>
  <si>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</si>
  <si>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</si>
  <si>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</si>
  <si>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</si>
  <si>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</si>
  <si>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</si>
  <si>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</si>
  <si>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</si>
  <si>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</si>
  <si>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</si>
  <si>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</si>
  <si>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</si>
  <si>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</si>
  <si>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</si>
  <si>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</si>
  <si>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</si>
  <si>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</si>
  <si>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</si>
  <si>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</si>
  <si>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</si>
  <si>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</si>
  <si>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</si>
  <si>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</si>
  <si>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</si>
  <si>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</si>
  <si>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</si>
  <si>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</si>
  <si>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</si>
  <si>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</si>
  <si>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</si>
  <si>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</si>
  <si>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</si>
  <si>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</si>
  <si>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</si>
  <si>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</si>
  <si>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</si>
  <si>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</si>
  <si>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</si>
  <si>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</si>
  <si>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</si>
  <si>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</si>
  <si>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</si>
  <si>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</si>
  <si>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</si>
  <si>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</si>
  <si>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</si>
  <si>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</si>
  <si>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</si>
  <si>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</si>
  <si>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</si>
  <si>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</si>
  <si>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</si>
  <si>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</si>
  <si>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</si>
  <si>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</si>
  <si>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</si>
  <si>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</si>
  <si>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</si>
  <si>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</si>
  <si>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</si>
  <si>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</si>
  <si>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</si>
  <si>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</si>
  <si>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</si>
  <si>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</si>
  <si>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</si>
  <si>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</si>
  <si>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</si>
  <si>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</si>
  <si>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</si>
  <si>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</si>
  <si>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</si>
  <si>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</si>
  <si>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</si>
  <si>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</si>
  <si>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</si>
  <si>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</si>
  <si>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</si>
  <si>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</si>
  <si>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</si>
  <si>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</si>
  <si>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</si>
  <si>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</si>
  <si>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</si>
  <si>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</si>
  <si>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</si>
  <si>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</si>
  <si>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</si>
  <si>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</si>
  <si>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</si>
  <si>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</si>
  <si>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</si>
  <si>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</si>
  <si>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</si>
  <si>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</si>
  <si>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</si>
  <si>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</si>
  <si>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</si>
  <si>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</si>
  <si>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</si>
  <si>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</si>
  <si>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</si>
  <si>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</si>
  <si>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</si>
  <si>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</si>
  <si>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</si>
  <si>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</si>
  <si>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</si>
  <si>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</si>
  <si>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</si>
  <si>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</si>
  <si>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</si>
  <si>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</si>
  <si>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</si>
  <si>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</si>
  <si>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</si>
  <si>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</si>
  <si>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</si>
  <si>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</si>
  <si>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</si>
  <si>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</si>
  <si>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</si>
  <si>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</si>
  <si>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</si>
  <si>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</si>
  <si>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</si>
  <si>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</si>
  <si>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</si>
  <si>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</si>
  <si>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</si>
  <si>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</si>
  <si>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</si>
  <si>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</si>
  <si>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</si>
  <si>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</si>
  <si>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</si>
  <si>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</si>
  <si>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</si>
  <si>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</si>
  <si>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</si>
  <si>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</si>
  <si>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</si>
  <si>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</si>
  <si>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</si>
  <si>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</si>
  <si>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</si>
  <si>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</si>
  <si>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</si>
  <si>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</si>
  <si>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</si>
  <si>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</si>
  <si>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</si>
  <si>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</si>
  <si>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</si>
  <si>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</si>
  <si>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</si>
  <si>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</si>
  <si>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</si>
  <si>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</si>
  <si>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</si>
  <si>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</si>
  <si>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</si>
  <si>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</si>
  <si>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</si>
  <si>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</si>
  <si>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</si>
  <si>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</si>
  <si>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</si>
  <si>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</si>
  <si>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</si>
  <si>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</si>
  <si>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</si>
  <si>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</si>
  <si>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</si>
  <si>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</si>
  <si>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</si>
  <si>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</si>
  <si>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</si>
  <si>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</si>
  <si>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</si>
  <si>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</si>
  <si>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</si>
  <si>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</si>
  <si>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</si>
  <si>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</si>
  <si>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</si>
  <si>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</si>
  <si>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</si>
  <si>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</si>
  <si>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</si>
  <si>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</si>
  <si>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</si>
  <si>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</si>
  <si>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</si>
  <si>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</si>
  <si>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</si>
  <si>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</si>
  <si>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</si>
  <si>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</si>
  <si>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</si>
  <si>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</si>
  <si>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</si>
  <si>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</si>
  <si>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</si>
  <si>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</si>
  <si>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</si>
  <si>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</si>
  <si>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</si>
  <si>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</si>
  <si>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</si>
  <si>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</si>
  <si>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</si>
  <si>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</si>
  <si>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</si>
  <si>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</si>
  <si>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</si>
  <si>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</si>
  <si>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</si>
  <si>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</si>
  <si>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</si>
  <si>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</si>
  <si>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</si>
  <si>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</si>
  <si>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</si>
  <si>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</si>
  <si>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</si>
  <si>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</si>
  <si>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</si>
  <si>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</si>
  <si>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</si>
  <si>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</si>
  <si>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</si>
  <si>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</si>
  <si>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</si>
  <si>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</si>
  <si>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</si>
  <si>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</si>
  <si>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</si>
  <si>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</si>
  <si>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</si>
  <si>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</si>
  <si>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</si>
  <si>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</si>
  <si>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</si>
  <si>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</si>
  <si>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</si>
  <si>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</si>
  <si>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</si>
  <si>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</si>
  <si>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</si>
  <si>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</si>
  <si>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</si>
  <si>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</si>
  <si>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</si>
  <si>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</si>
  <si>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</si>
  <si>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</si>
  <si>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</si>
  <si>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</si>
  <si>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</si>
  <si>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</si>
  <si>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</si>
  <si>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</si>
  <si>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</si>
  <si>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</si>
  <si>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</si>
  <si>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</si>
  <si>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</si>
  <si>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</si>
  <si>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</si>
  <si>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</si>
  <si>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</si>
  <si>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</si>
  <si>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</si>
  <si>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</si>
  <si>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</si>
  <si>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</si>
  <si>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</si>
  <si>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</si>
  <si>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</si>
  <si>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</si>
  <si>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</si>
  <si>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</si>
  <si>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</si>
  <si>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</si>
  <si>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</si>
  <si>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</si>
  <si>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</si>
  <si>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</si>
  <si>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</si>
  <si>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</si>
  <si>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</si>
  <si>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</si>
  <si>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</si>
  <si>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</si>
  <si>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</si>
  <si>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</si>
  <si>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</si>
  <si>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</si>
  <si>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</si>
  <si>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</si>
  <si>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</si>
  <si>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</si>
  <si>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</si>
  <si>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</si>
  <si>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</si>
  <si>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</si>
  <si>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</si>
  <si>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</si>
  <si>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</si>
  <si>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</si>
  <si>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</si>
  <si>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</si>
  <si>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</si>
  <si>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</si>
  <si>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</si>
  <si>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</si>
  <si>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</si>
  <si>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</si>
  <si>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</si>
  <si>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</si>
  <si>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</si>
  <si>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</si>
  <si>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</si>
  <si>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</si>
  <si>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</si>
  <si>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</si>
  <si>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</si>
  <si>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</si>
  <si>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</si>
  <si>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</si>
  <si>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</si>
  <si>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</si>
  <si>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</si>
  <si>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</si>
  <si>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</si>
  <si>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</si>
  <si>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</si>
  <si>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</si>
  <si>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</si>
  <si>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</si>
  <si>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</si>
  <si>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</si>
  <si>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</si>
  <si>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</si>
  <si>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</si>
  <si>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</si>
  <si>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</si>
  <si>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</si>
  <si>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</si>
  <si>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</si>
  <si>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</si>
  <si>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</si>
  <si>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</si>
  <si>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</si>
  <si>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</si>
  <si>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</si>
  <si>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</si>
  <si>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</si>
  <si>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</si>
  <si>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</si>
  <si>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</si>
  <si>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</si>
  <si>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</si>
  <si>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</si>
  <si>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</si>
  <si>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</si>
  <si>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</si>
  <si>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</si>
  <si>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</si>
  <si>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</si>
  <si>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</si>
  <si>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</si>
  <si>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</si>
  <si>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</si>
  <si>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</si>
  <si>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</si>
  <si>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</si>
  <si>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</si>
  <si>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</si>
  <si>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</si>
  <si>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</si>
  <si>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</si>
  <si>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</si>
  <si>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</si>
  <si>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</si>
  <si>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</si>
  <si>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</si>
  <si>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</si>
  <si>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</si>
  <si>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</si>
  <si>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</si>
  <si>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</si>
  <si>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</si>
  <si>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</si>
  <si>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</si>
  <si>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</si>
  <si>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</si>
  <si>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</si>
  <si>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</si>
  <si>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</si>
  <si>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</si>
  <si>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</si>
  <si>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</si>
  <si>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</si>
  <si>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</si>
  <si>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</si>
  <si>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</si>
  <si>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</si>
  <si>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</si>
  <si>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</si>
  <si>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</si>
  <si>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</si>
  <si>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</si>
  <si>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</si>
  <si>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</si>
  <si>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</si>
  <si>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</si>
  <si>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</si>
  <si>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</si>
  <si>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</si>
  <si>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</si>
  <si>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</si>
  <si>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</si>
  <si>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</si>
  <si>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</si>
  <si>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</si>
  <si>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</si>
  <si>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</si>
  <si>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</si>
  <si>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</si>
  <si>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</si>
  <si>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</si>
  <si>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</si>
  <si>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</si>
  <si>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</si>
  <si>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</si>
  <si>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</si>
  <si>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</si>
  <si>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</si>
  <si>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</si>
  <si>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</si>
  <si>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</si>
  <si>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</si>
  <si>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</si>
  <si>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</si>
  <si>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</si>
  <si>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</si>
  <si>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</si>
  <si>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</si>
  <si>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</si>
  <si>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</si>
  <si>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</si>
  <si>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</si>
  <si>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</si>
  <si>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</si>
  <si>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</si>
  <si>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</si>
  <si>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</si>
  <si>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</si>
  <si>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</si>
  <si>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</si>
  <si>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</si>
  <si>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</si>
  <si>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</si>
  <si>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</si>
  <si>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</si>
  <si>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</si>
  <si>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</si>
  <si>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</si>
  <si>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</si>
  <si>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</si>
  <si>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</si>
  <si>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</si>
  <si>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</si>
  <si>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</si>
  <si>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</si>
  <si>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</si>
  <si>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</si>
  <si>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</si>
  <si>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</si>
  <si>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</si>
  <si>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</si>
  <si>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</si>
  <si>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</si>
  <si>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</si>
  <si>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</si>
  <si>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</si>
  <si>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</si>
  <si>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</si>
  <si>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</si>
  <si>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</si>
  <si>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</si>
  <si>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</si>
  <si>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</si>
  <si>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</si>
  <si>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</si>
  <si>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</si>
  <si>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</si>
  <si>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</si>
  <si>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</si>
  <si>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</si>
  <si>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</si>
  <si>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</si>
  <si>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</si>
  <si>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</si>
  <si>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</si>
  <si>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</si>
  <si>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</si>
  <si>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</si>
  <si>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</si>
  <si>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</si>
  <si>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</si>
  <si>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</si>
  <si>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</si>
  <si>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</si>
  <si>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</si>
  <si>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</si>
  <si>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</si>
  <si>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</si>
  <si>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</si>
  <si>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</si>
  <si>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</si>
  <si>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</si>
  <si>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</si>
  <si>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</si>
  <si>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</si>
  <si>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</si>
  <si>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</si>
  <si>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</si>
  <si>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</si>
  <si>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</si>
  <si>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</si>
  <si>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</si>
  <si>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</si>
  <si>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</si>
  <si>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</si>
  <si>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</si>
  <si>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</si>
  <si>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</si>
  <si>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</si>
  <si>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</si>
  <si>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</si>
  <si>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</si>
  <si>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</si>
  <si>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</si>
  <si>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</si>
  <si>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</si>
  <si>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</si>
  <si>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</si>
  <si>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</si>
  <si>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</si>
  <si>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</si>
  <si>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</si>
  <si>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</si>
  <si>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</si>
  <si>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</si>
  <si>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</si>
  <si>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</si>
  <si>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</si>
  <si>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</si>
  <si>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</si>
  <si>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</si>
  <si>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</si>
  <si>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</si>
  <si>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</si>
  <si>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</si>
  <si>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</si>
  <si>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</si>
  <si>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</si>
  <si>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</si>
  <si>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</si>
  <si>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</si>
  <si>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</si>
  <si>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</si>
  <si>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</si>
  <si>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</si>
  <si>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</si>
  <si>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</si>
  <si>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</si>
  <si>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</si>
  <si>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</si>
  <si>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</si>
  <si>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</si>
  <si>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</si>
  <si>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</si>
  <si>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</si>
  <si>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</si>
  <si>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</si>
  <si>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</si>
  <si>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</si>
  <si>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</si>
  <si>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</si>
  <si>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</si>
  <si>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</si>
  <si>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</si>
  <si>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</si>
  <si>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</si>
  <si>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</si>
  <si>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</si>
  <si>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</si>
  <si>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</si>
  <si>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</si>
  <si>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</si>
  <si>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</si>
  <si>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</si>
  <si>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</si>
  <si>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</si>
  <si>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</si>
  <si>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</si>
  <si>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</si>
  <si>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</si>
  <si>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</si>
  <si>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</si>
  <si>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</si>
  <si>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</si>
  <si>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</si>
  <si>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</si>
  <si>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</si>
  <si>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</si>
  <si>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</si>
  <si>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</si>
  <si>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</si>
  <si>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</si>
  <si>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</si>
  <si>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</si>
  <si>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</si>
  <si>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</si>
  <si>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</si>
  <si>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</si>
  <si>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</si>
  <si>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</si>
  <si>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</si>
  <si>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</si>
  <si>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</si>
  <si>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</si>
  <si>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</si>
  <si>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</si>
  <si>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</si>
  <si>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</si>
  <si>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</si>
  <si>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</si>
  <si>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</si>
  <si>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</si>
  <si>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</si>
  <si>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</si>
  <si>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</si>
  <si>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</si>
  <si>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</si>
  <si>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</si>
  <si>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</si>
  <si>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</si>
  <si>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</si>
  <si>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</si>
  <si>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</si>
  <si>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</si>
  <si>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</si>
  <si>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</si>
  <si>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</si>
  <si>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</si>
  <si>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</si>
  <si>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</si>
  <si>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</si>
  <si>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</si>
  <si>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</si>
  <si>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</si>
  <si>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</si>
  <si>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</si>
  <si>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</si>
  <si>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</si>
  <si>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</si>
  <si>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</si>
  <si>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</si>
  <si>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</si>
  <si>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</si>
  <si>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</si>
  <si>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</si>
  <si>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</si>
  <si>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</si>
  <si>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</si>
  <si>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</si>
  <si>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</si>
  <si>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</si>
  <si>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</si>
  <si>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</si>
  <si>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</si>
  <si>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</si>
  <si>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</si>
  <si>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</si>
  <si>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</si>
  <si>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</si>
  <si>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</si>
  <si>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</si>
  <si>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</si>
  <si>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</si>
  <si>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</si>
  <si>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</si>
  <si>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</si>
  <si>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</si>
  <si>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</si>
  <si>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</si>
  <si>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</si>
  <si>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</si>
  <si>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</si>
  <si>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</si>
  <si>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</si>
  <si>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</si>
  <si>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</si>
  <si>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</si>
  <si>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</si>
  <si>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</si>
  <si>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</si>
  <si>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</si>
  <si>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</si>
  <si>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</si>
  <si>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</si>
  <si>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</si>
  <si>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</si>
  <si>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</si>
  <si>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</si>
  <si>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</si>
  <si>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</si>
  <si>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</si>
  <si>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</si>
  <si>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</si>
  <si>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</si>
  <si>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</si>
  <si>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</si>
  <si>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</si>
  <si>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</si>
  <si>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</si>
  <si>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</si>
  <si>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</si>
  <si>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</si>
  <si>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</si>
  <si>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</si>
  <si>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</si>
  <si>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</si>
  <si>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</si>
  <si>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</si>
  <si>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</si>
  <si>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</si>
  <si>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</si>
  <si>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</si>
  <si>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</si>
  <si>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</si>
  <si>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</si>
  <si>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</si>
  <si>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</si>
  <si>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</si>
  <si>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</si>
  <si>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</si>
  <si>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</si>
  <si>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</si>
  <si>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</si>
  <si>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</si>
  <si>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</si>
  <si>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</si>
  <si>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</si>
  <si>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</si>
  <si>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</si>
  <si>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</si>
  <si>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</si>
  <si>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</si>
  <si>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</si>
  <si>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</si>
  <si>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</si>
  <si>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</si>
  <si>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</si>
  <si>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</si>
  <si>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</si>
  <si>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</si>
  <si>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</si>
  <si>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</si>
  <si>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</si>
  <si>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</si>
  <si>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</si>
  <si>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</si>
  <si>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</si>
  <si>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</si>
  <si>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</si>
  <si>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</si>
  <si>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</si>
  <si>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</si>
  <si>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</si>
  <si>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</si>
  <si>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</si>
  <si>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</si>
  <si>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</si>
  <si>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</si>
  <si>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</si>
  <si>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</si>
  <si>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</si>
  <si>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</si>
  <si>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</si>
  <si>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</si>
  <si>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</si>
  <si>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</si>
  <si>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</si>
  <si>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</si>
  <si>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</si>
  <si>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</si>
  <si>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</si>
  <si>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</si>
  <si>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</si>
  <si>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</si>
  <si>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</si>
  <si>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</si>
  <si>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</si>
  <si>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</si>
  <si>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</si>
  <si>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</si>
  <si>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</si>
  <si>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</si>
  <si>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</si>
  <si>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</si>
  <si>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</si>
  <si>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</si>
  <si>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</si>
  <si>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</si>
  <si>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</si>
  <si>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</si>
  <si>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</si>
  <si>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</si>
  <si>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</si>
  <si>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</si>
  <si>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</si>
  <si>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</si>
  <si>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</si>
  <si>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</si>
  <si>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</si>
  <si>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</si>
  <si>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</si>
  <si>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</si>
  <si>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</si>
  <si>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</si>
  <si>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</si>
  <si>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</si>
  <si>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</si>
  <si>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</si>
  <si>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</si>
  <si>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</si>
  <si>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</si>
  <si>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</si>
  <si>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</si>
  <si>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</si>
  <si>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</si>
  <si>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</si>
  <si>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</si>
  <si>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</si>
  <si>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</si>
  <si>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</si>
  <si>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</si>
  <si>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</si>
  <si>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</si>
  <si>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</si>
  <si>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</si>
  <si>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</si>
  <si>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</si>
  <si>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</si>
  <si>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</si>
  <si>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</si>
  <si>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</si>
  <si>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</si>
  <si>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</si>
  <si>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</si>
  <si>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</si>
  <si>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</si>
  <si>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</si>
  <si>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</si>
  <si>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</si>
  <si>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</si>
  <si>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</si>
  <si>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</si>
  <si>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</si>
  <si>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</si>
  <si>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</si>
  <si>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</si>
  <si>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</si>
  <si>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</si>
  <si>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</si>
  <si>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</si>
  <si>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</si>
  <si>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</si>
  <si>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</si>
  <si>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</si>
  <si>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</si>
  <si>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</si>
  <si>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</si>
  <si>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</si>
  <si>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</si>
  <si>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</si>
  <si>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</si>
  <si>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</si>
  <si>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</si>
  <si>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</si>
  <si>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</si>
  <si>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</si>
  <si>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</si>
  <si>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</si>
  <si>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</si>
  <si>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</si>
  <si>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</si>
  <si>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</si>
  <si>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</si>
  <si>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</si>
  <si>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</si>
  <si>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</si>
  <si>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</si>
  <si>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</si>
  <si>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</si>
  <si>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</si>
  <si>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</si>
  <si>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</si>
  <si>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</si>
  <si>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</si>
  <si>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</si>
  <si>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</si>
  <si>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</si>
  <si>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</si>
  <si>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</si>
  <si>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</si>
  <si>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</si>
  <si>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</si>
  <si>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</si>
  <si>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</si>
  <si>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</si>
  <si>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</si>
  <si>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</si>
  <si>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</si>
  <si>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</si>
  <si>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</si>
  <si>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</si>
  <si>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</si>
  <si>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</si>
  <si>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</si>
  <si>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</si>
  <si>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</si>
  <si>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</si>
  <si>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</si>
  <si>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</si>
  <si>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</si>
  <si>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</si>
  <si>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</si>
  <si>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</si>
  <si>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</si>
  <si>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</si>
  <si>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</si>
  <si>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</si>
  <si>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</si>
  <si>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</si>
  <si>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</si>
  <si>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</si>
  <si>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</si>
  <si>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</si>
  <si>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</si>
  <si>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</si>
  <si>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</si>
  <si>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</si>
  <si>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</si>
  <si>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</si>
  <si>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</si>
  <si>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</si>
  <si>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</si>
  <si>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</si>
  <si>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</si>
  <si>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</si>
  <si>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</si>
  <si>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</si>
  <si>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</si>
  <si>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</si>
  <si>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</si>
  <si>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</si>
  <si>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</si>
  <si>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</si>
  <si>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</si>
  <si>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</si>
  <si>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</si>
  <si>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</si>
  <si>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</si>
  <si>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</si>
  <si>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</si>
  <si>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</si>
  <si>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</si>
  <si>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</si>
  <si>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</si>
  <si>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</si>
  <si>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</si>
  <si>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</si>
  <si>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</si>
  <si>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</si>
  <si>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</si>
  <si>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</si>
  <si>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</si>
  <si>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</si>
  <si>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</si>
  <si>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</si>
  <si>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</si>
  <si>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</si>
  <si>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</si>
  <si>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</si>
  <si>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</si>
  <si>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</si>
  <si>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</si>
  <si>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</si>
  <si>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</si>
  <si>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</si>
  <si>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</si>
  <si>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</si>
  <si>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</si>
  <si>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</si>
  <si>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</si>
  <si>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</si>
  <si>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</si>
  <si>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</si>
  <si>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</si>
  <si>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</si>
  <si>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</si>
  <si>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</si>
  <si>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</si>
  <si>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</si>
  <si>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</si>
  <si>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</si>
  <si>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</si>
  <si>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</si>
  <si>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</si>
  <si>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</si>
  <si>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</si>
  <si>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</si>
  <si>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</si>
  <si>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</si>
  <si>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</si>
  <si>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</si>
  <si>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</si>
  <si>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</si>
  <si>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</si>
  <si>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</si>
  <si>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</si>
  <si>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</si>
  <si>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</si>
  <si>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</si>
  <si>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</si>
  <si>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</si>
  <si>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</si>
  <si>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</si>
  <si>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</si>
  <si>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</si>
  <si>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</si>
  <si>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</si>
  <si>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</si>
  <si>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</si>
  <si>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</si>
  <si>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</si>
  <si>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</si>
  <si>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</si>
  <si>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</si>
  <si>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</si>
  <si>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</si>
  <si>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</si>
  <si>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</si>
  <si>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</si>
  <si>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</si>
  <si>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</si>
  <si>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</si>
  <si>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</si>
  <si>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</si>
  <si>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</si>
  <si>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</si>
  <si>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</si>
  <si>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</si>
  <si>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</si>
  <si>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</si>
  <si>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</si>
  <si>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</si>
  <si>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</si>
  <si>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</si>
  <si>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</si>
  <si>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</si>
  <si>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</si>
  <si>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</si>
  <si>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</si>
  <si>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</si>
  <si>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</si>
  <si>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</si>
  <si>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</si>
  <si>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</si>
  <si>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</si>
  <si>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</si>
  <si>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</si>
  <si>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</si>
  <si>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</si>
  <si>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</si>
  <si>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</si>
  <si>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</si>
  <si>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</si>
  <si>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</si>
  <si>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</si>
  <si>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</si>
  <si>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</si>
  <si>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</si>
  <si>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</si>
  <si>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</si>
  <si>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</si>
  <si>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</si>
  <si>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</si>
  <si>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</si>
  <si>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</si>
  <si>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</si>
  <si>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</si>
  <si>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</si>
  <si>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</si>
  <si>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</si>
  <si>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</si>
  <si>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</si>
  <si>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</si>
  <si>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</si>
  <si>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</si>
  <si>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</si>
  <si>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</si>
  <si>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</si>
  <si>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</si>
  <si>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</si>
  <si>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</si>
  <si>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</si>
  <si>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</si>
  <si>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</si>
  <si>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</si>
  <si>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</si>
  <si>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</si>
  <si>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</si>
  <si>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</si>
  <si>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</si>
  <si>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</si>
  <si>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</si>
  <si>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</si>
  <si>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</si>
  <si>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</si>
  <si>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</si>
  <si>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</si>
  <si>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</si>
  <si>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</si>
  <si>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</si>
  <si>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</si>
  <si>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</si>
  <si>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</si>
  <si>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</si>
  <si>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</si>
  <si>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</si>
  <si>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</si>
  <si>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</si>
  <si>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</si>
  <si>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</si>
  <si>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</si>
  <si>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</si>
  <si>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</si>
  <si>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</si>
  <si>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</si>
  <si>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</si>
  <si>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</si>
  <si>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</si>
  <si>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</si>
  <si>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</si>
  <si>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</si>
  <si>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</si>
  <si>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</si>
  <si>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</si>
  <si>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</si>
  <si>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</si>
  <si>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</si>
  <si>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</si>
  <si>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</si>
  <si>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</si>
  <si>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</si>
  <si>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</si>
  <si>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</si>
  <si>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</si>
  <si>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</si>
  <si>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</si>
  <si>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</si>
  <si>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</si>
  <si>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</si>
  <si>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</si>
  <si>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</si>
  <si>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</si>
  <si>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</si>
  <si>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</si>
  <si>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</si>
  <si>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</si>
  <si>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</si>
  <si>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</si>
  <si>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</si>
  <si>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</si>
  <si>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</si>
  <si>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</si>
  <si>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</si>
  <si>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</si>
  <si>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</si>
  <si>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</si>
  <si>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</si>
  <si>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</si>
  <si>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</si>
  <si>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</si>
  <si>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</si>
  <si>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</si>
  <si>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</si>
  <si>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</si>
  <si>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</si>
  <si>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</si>
  <si>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</si>
  <si>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</si>
  <si>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</si>
  <si>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</si>
  <si>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</si>
  <si>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</si>
  <si>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</si>
  <si>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</si>
  <si>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</si>
  <si>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</si>
  <si>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</si>
  <si>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</si>
  <si>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</si>
  <si>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</si>
  <si>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</si>
  <si>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</si>
  <si>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</si>
  <si>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</si>
  <si>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</si>
  <si>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</si>
  <si>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</si>
  <si>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</si>
  <si>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</si>
  <si>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</si>
  <si>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</si>
  <si>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</si>
  <si>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</si>
  <si>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</si>
  <si>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</si>
  <si>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</si>
  <si>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</si>
  <si>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</si>
  <si>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</si>
  <si>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</si>
  <si>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</si>
  <si>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</si>
  <si>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</si>
  <si>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</si>
  <si>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</si>
  <si>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</si>
  <si>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</si>
  <si>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</si>
  <si>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</si>
  <si>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</si>
  <si>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</si>
  <si>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</si>
  <si>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</si>
  <si>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</si>
  <si>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</si>
  <si>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</si>
  <si>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</si>
  <si>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</si>
  <si>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</si>
  <si>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</si>
  <si>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</si>
  <si>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</si>
  <si>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</si>
  <si>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</si>
  <si>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</si>
  <si>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</si>
  <si>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</si>
  <si>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</si>
  <si>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</si>
  <si>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</si>
  <si>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</si>
  <si>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</si>
  <si>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</si>
  <si>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</si>
  <si>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</si>
  <si>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</si>
  <si>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</si>
  <si>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</si>
  <si>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</si>
  <si>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</si>
  <si>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</si>
  <si>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</si>
  <si>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</si>
  <si>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</si>
  <si>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</si>
  <si>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</si>
  <si>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</si>
  <si>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</si>
  <si>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</si>
  <si>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</si>
  <si>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</si>
  <si>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</si>
  <si>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</si>
  <si>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</si>
  <si>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</si>
  <si>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</si>
  <si>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</si>
  <si>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</si>
  <si>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</si>
  <si>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</si>
  <si>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</si>
  <si>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</si>
  <si>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</si>
  <si>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</si>
  <si>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</si>
  <si>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</si>
  <si>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</si>
  <si>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</si>
  <si>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</si>
  <si>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</si>
  <si>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</si>
  <si>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</si>
  <si>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</si>
  <si>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</si>
  <si>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</si>
  <si>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</si>
  <si>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</si>
  <si>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</si>
  <si>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</si>
  <si>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</si>
  <si>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</si>
  <si>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</si>
  <si>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</si>
  <si>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</si>
  <si>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</si>
  <si>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</si>
  <si>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</si>
  <si>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</si>
  <si>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</si>
  <si>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</si>
  <si>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</si>
  <si>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</si>
  <si>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</si>
  <si>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</si>
  <si>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</si>
  <si>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</si>
  <si>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</si>
  <si>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</si>
  <si>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</si>
  <si>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</si>
  <si>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</si>
  <si>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</si>
  <si>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</si>
  <si>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</si>
  <si>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</si>
  <si>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</si>
  <si>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</si>
  <si>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</si>
  <si>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</si>
  <si>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</si>
  <si>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</si>
  <si>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</si>
  <si>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</si>
  <si>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</si>
  <si>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</si>
  <si>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</si>
  <si>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</si>
  <si>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</si>
  <si>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</si>
  <si>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</si>
  <si>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</si>
  <si>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</si>
  <si>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</si>
  <si>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</si>
  <si>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</si>
  <si>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</si>
  <si>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</si>
  <si>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</si>
  <si>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</si>
  <si>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</si>
  <si>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</si>
  <si>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</si>
  <si>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</si>
  <si>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</si>
  <si>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</si>
  <si>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</si>
  <si>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</si>
  <si>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</si>
  <si>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</si>
  <si>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</si>
  <si>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</si>
  <si>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</si>
  <si>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</si>
  <si>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</si>
  <si>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</si>
  <si>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</si>
  <si>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</si>
  <si>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</si>
  <si>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</si>
  <si>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</si>
  <si>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</si>
  <si>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</si>
  <si>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</si>
  <si>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</si>
  <si>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</si>
  <si>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</si>
  <si>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</si>
  <si>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</si>
  <si>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</si>
  <si>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</si>
  <si>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</si>
  <si>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</si>
  <si>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</si>
  <si>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</si>
  <si>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</si>
  <si>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</si>
  <si>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</si>
  <si>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</si>
  <si>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</si>
  <si>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</si>
  <si>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</si>
  <si>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</si>
  <si>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</si>
  <si>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</si>
  <si>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</si>
  <si>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</si>
  <si>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</si>
  <si>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</si>
  <si>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</si>
  <si>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</si>
  <si>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</si>
  <si>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</si>
  <si>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</si>
  <si>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</si>
  <si>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</si>
  <si>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</si>
  <si>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</si>
  <si>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</si>
  <si>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</si>
  <si>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</si>
  <si>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</si>
  <si>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</si>
  <si>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</si>
  <si>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</si>
  <si>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</si>
  <si>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</si>
  <si>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</si>
  <si>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</si>
  <si>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</si>
  <si>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</si>
  <si>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</si>
  <si>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</si>
  <si>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</si>
  <si>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</si>
  <si>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</si>
  <si>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</si>
  <si>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</si>
  <si>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</si>
  <si>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</si>
  <si>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</si>
  <si>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</si>
  <si>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</si>
  <si>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</si>
  <si>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</si>
  <si>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</si>
  <si>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</si>
  <si>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</si>
  <si>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</si>
  <si>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</si>
  <si>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</si>
  <si>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</si>
  <si>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</si>
  <si>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</si>
  <si>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</si>
  <si>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</si>
  <si>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</si>
  <si>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</si>
  <si>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</si>
  <si>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</si>
  <si>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</si>
  <si>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</si>
  <si>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</si>
  <si>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</si>
  <si>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</si>
  <si>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</si>
  <si>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</si>
  <si>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</si>
  <si>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</si>
  <si>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</si>
  <si>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</si>
  <si>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</si>
  <si>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</si>
  <si>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</si>
  <si>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</si>
  <si>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</si>
  <si>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</si>
  <si>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</si>
  <si>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</si>
  <si>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</si>
  <si>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</si>
  <si>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</si>
  <si>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</si>
  <si>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</si>
  <si>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</si>
  <si>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</si>
  <si>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</si>
  <si>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</si>
  <si>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</si>
  <si>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</si>
  <si>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</si>
  <si>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</si>
  <si>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</si>
  <si>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</si>
  <si>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</si>
  <si>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</si>
  <si>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</si>
  <si>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</si>
  <si>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</si>
  <si>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</si>
  <si>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</si>
  <si>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</si>
  <si>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</si>
  <si>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</si>
  <si>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</si>
  <si>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</si>
  <si>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</si>
  <si>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</si>
  <si>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</si>
  <si>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</si>
  <si>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</si>
  <si>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</si>
  <si>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</si>
  <si>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</si>
  <si>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</si>
  <si>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</si>
  <si>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</si>
  <si>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</si>
  <si>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</si>
  <si>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</si>
  <si>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</si>
  <si>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</si>
  <si>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</si>
  <si>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</si>
  <si>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</si>
  <si>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</si>
  <si>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</si>
  <si>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</si>
  <si>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</si>
  <si>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</si>
  <si>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</si>
  <si>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</si>
  <si>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</si>
  <si>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</si>
  <si>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</si>
  <si>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</si>
  <si>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</si>
  <si>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</si>
  <si>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</si>
  <si>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</si>
  <si>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</si>
  <si>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</si>
  <si>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</si>
  <si>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</si>
  <si>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</si>
  <si>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</si>
  <si>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</si>
  <si>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</si>
  <si>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</si>
  <si>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</si>
  <si>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</si>
  <si>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</si>
  <si>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</si>
  <si>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</si>
  <si>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</si>
  <si>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</si>
  <si>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</si>
  <si>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</si>
  <si>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</si>
  <si>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</si>
  <si>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</si>
  <si>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</si>
  <si>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</si>
  <si>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</si>
  <si>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</si>
  <si>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</si>
  <si>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</si>
  <si>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</si>
  <si>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</si>
  <si>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</si>
  <si>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</si>
  <si>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</si>
  <si>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</si>
  <si>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</si>
  <si>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</si>
  <si>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</si>
  <si>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</si>
  <si>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</si>
  <si>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</si>
  <si>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</si>
  <si>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</si>
  <si>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</si>
  <si>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</si>
  <si>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</si>
  <si>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</si>
  <si>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</si>
  <si>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</si>
  <si>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</si>
  <si>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</si>
  <si>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</si>
  <si>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</si>
  <si>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</si>
  <si>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</si>
  <si>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</si>
  <si>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</si>
  <si>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</si>
  <si>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</si>
  <si>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</si>
  <si>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</si>
  <si>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</si>
  <si>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</si>
  <si>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</si>
  <si>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</si>
  <si>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</si>
  <si>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</si>
  <si>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</si>
  <si>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</si>
  <si>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</si>
  <si>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</si>
  <si>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</si>
  <si>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</si>
  <si>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</si>
  <si>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</si>
  <si>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</si>
  <si>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</si>
  <si>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</si>
  <si>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</si>
  <si>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</si>
  <si>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</si>
  <si>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</si>
  <si>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</si>
  <si>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</si>
  <si>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</si>
  <si>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</si>
  <si>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</si>
  <si>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</si>
  <si>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</si>
  <si>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</si>
  <si>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</si>
  <si>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</si>
  <si>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</si>
  <si>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</si>
  <si>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</si>
  <si>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</si>
  <si>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</si>
  <si>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</si>
  <si>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</si>
  <si>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</si>
  <si>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</si>
  <si>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</si>
  <si>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</si>
  <si>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</si>
  <si>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</si>
  <si>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</si>
  <si>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</si>
  <si>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</si>
  <si>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</si>
  <si>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</si>
  <si>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</si>
  <si>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</si>
  <si>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</si>
  <si>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</si>
  <si>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</si>
  <si>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</si>
  <si>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</si>
  <si>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</si>
  <si>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</si>
  <si>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</si>
  <si>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</si>
  <si>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</si>
  <si>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</si>
  <si>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</si>
  <si>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</si>
  <si>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</si>
  <si>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</si>
  <si>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</si>
  <si>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</si>
  <si>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</si>
  <si>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</si>
  <si>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</si>
  <si>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</si>
  <si>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</si>
  <si>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</si>
  <si>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</si>
  <si>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</si>
  <si>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</si>
  <si>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</si>
  <si>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</si>
  <si>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</si>
  <si>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</si>
  <si>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</si>
  <si>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</si>
  <si>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</si>
  <si>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</si>
  <si>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</si>
  <si>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</si>
  <si>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</si>
  <si>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</si>
  <si>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</si>
  <si>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</si>
  <si>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</si>
  <si>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</si>
  <si>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</si>
  <si>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</si>
  <si>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</si>
  <si>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</si>
  <si>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</si>
  <si>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</si>
  <si>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</si>
  <si>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</si>
  <si>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</si>
  <si>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</si>
  <si>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</si>
  <si>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</si>
  <si>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</si>
  <si>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</si>
  <si>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</si>
  <si>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</si>
  <si>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</si>
  <si>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</si>
  <si>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</si>
  <si>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</si>
  <si>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</si>
  <si>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</si>
  <si>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</si>
  <si>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</si>
  <si>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</si>
  <si>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</si>
  <si>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</si>
  <si>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</si>
  <si>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</si>
  <si>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</si>
  <si>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</si>
  <si>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</si>
  <si>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</si>
  <si>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</si>
  <si>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</si>
  <si>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</si>
  <si>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</si>
  <si>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</si>
  <si>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</si>
  <si>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</si>
  <si>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</si>
  <si>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</si>
  <si>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</si>
  <si>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</si>
  <si>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</si>
  <si>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</si>
  <si>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</si>
  <si>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</si>
  <si>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</si>
  <si>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</si>
  <si>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</si>
  <si>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</si>
  <si>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</si>
  <si>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</si>
  <si>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</si>
  <si>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</si>
  <si>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</si>
  <si>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</si>
  <si>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</si>
  <si>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</si>
  <si>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</si>
  <si>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</si>
  <si>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</si>
  <si>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</si>
  <si>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</si>
  <si>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</si>
  <si>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</si>
  <si>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</si>
  <si>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</si>
  <si>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</si>
  <si>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</si>
  <si>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</si>
  <si>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</si>
  <si>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</si>
  <si>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</si>
  <si>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</si>
  <si>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</si>
  <si>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</si>
  <si>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</si>
  <si>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</si>
  <si>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</si>
  <si>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</si>
  <si>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</si>
  <si>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</si>
  <si>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</si>
  <si>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</si>
  <si>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</si>
  <si>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</si>
  <si>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</si>
  <si>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</si>
  <si>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</si>
  <si>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</si>
  <si>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</si>
  <si>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</si>
  <si>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</si>
  <si>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</si>
  <si>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</si>
  <si>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</si>
  <si>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</si>
  <si>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</si>
  <si>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</si>
  <si>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</si>
  <si>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</si>
  <si>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</si>
  <si>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</si>
  <si>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</si>
  <si>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</si>
  <si>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</si>
  <si>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</si>
  <si>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</si>
  <si>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</si>
  <si>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</si>
  <si>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</si>
  <si>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</si>
  <si>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</si>
  <si>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</si>
  <si>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</si>
  <si>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</si>
  <si>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</si>
  <si>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</si>
  <si>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</si>
  <si>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</si>
  <si>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</si>
  <si>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</si>
  <si>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</si>
  <si>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</si>
  <si>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</si>
  <si>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</si>
  <si>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</si>
  <si>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</si>
  <si>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</si>
  <si>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</si>
  <si>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</si>
  <si>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</si>
  <si>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</si>
  <si>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</si>
  <si>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</si>
  <si>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</si>
  <si>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</si>
  <si>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</si>
  <si>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</si>
  <si>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</si>
  <si>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</si>
  <si>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</si>
  <si>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</si>
  <si>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</si>
  <si>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</si>
  <si>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</si>
  <si>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</si>
  <si>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</si>
  <si>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</si>
  <si>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</si>
  <si>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</si>
  <si>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</si>
  <si>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</si>
  <si>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</si>
  <si>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</si>
  <si>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</si>
  <si>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</si>
  <si>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</si>
  <si>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</si>
  <si>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</si>
  <si>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</si>
  <si>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</si>
  <si>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</si>
  <si>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</si>
  <si>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</si>
  <si>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</si>
  <si>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</si>
  <si>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</si>
  <si>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</si>
  <si>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</si>
  <si>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</si>
  <si>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</si>
  <si>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</si>
  <si>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</si>
  <si>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</si>
  <si>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</si>
  <si>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</si>
  <si>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</si>
  <si>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</si>
  <si>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</si>
  <si>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</si>
  <si>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</si>
  <si>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</si>
  <si>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</si>
  <si>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</si>
  <si>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</si>
  <si>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</si>
  <si>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</si>
  <si>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</si>
  <si>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</si>
  <si>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</si>
  <si>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</si>
  <si>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</si>
  <si>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</si>
  <si>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</si>
  <si>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</si>
  <si>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</si>
  <si>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</si>
  <si>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</si>
  <si>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</si>
  <si>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</si>
  <si>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</si>
  <si>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</si>
  <si>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</si>
  <si>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</si>
  <si>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</si>
  <si>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</si>
  <si>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</si>
  <si>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</si>
  <si>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</si>
  <si>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</si>
  <si>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</si>
  <si>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</si>
  <si>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</si>
  <si>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</si>
  <si>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</si>
  <si>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</si>
  <si>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</si>
  <si>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</si>
  <si>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</si>
  <si>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</si>
  <si>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</si>
  <si>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</si>
  <si>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</si>
  <si>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</si>
  <si>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</si>
  <si>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</si>
  <si>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</si>
  <si>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</si>
  <si>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</si>
  <si>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</si>
  <si>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</si>
  <si>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</si>
  <si>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</si>
  <si>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</si>
  <si>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</si>
  <si>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</si>
  <si>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</si>
  <si>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</si>
  <si>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</si>
  <si>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</si>
  <si>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</si>
  <si>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</si>
  <si>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</si>
  <si>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</si>
  <si>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</si>
  <si>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</si>
  <si>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</si>
  <si>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</si>
  <si>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</si>
  <si>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</si>
  <si>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</si>
  <si>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</si>
  <si>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</si>
  <si>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</si>
  <si>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</si>
  <si>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</si>
  <si>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</si>
  <si>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</si>
  <si>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</si>
  <si>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</si>
  <si>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</si>
  <si>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</si>
  <si>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</si>
  <si>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</si>
  <si>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</si>
  <si>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</si>
  <si>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</si>
  <si>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</si>
  <si>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</si>
  <si>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</si>
  <si>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</si>
  <si>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</si>
  <si>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</si>
  <si>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</si>
  <si>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</si>
  <si>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</si>
  <si>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</si>
  <si>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</si>
  <si>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</si>
  <si>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</si>
  <si>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</si>
  <si>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</si>
  <si>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</si>
  <si>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</si>
  <si>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</si>
  <si>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</si>
  <si>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</si>
  <si>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</si>
  <si>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</si>
  <si>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</si>
  <si>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</si>
  <si>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</si>
  <si>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</si>
  <si>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</si>
  <si>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</si>
  <si>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</si>
  <si>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</si>
  <si>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</si>
  <si>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</si>
  <si>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</si>
  <si>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</si>
  <si>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</si>
  <si>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</si>
  <si>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</si>
  <si>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</si>
  <si>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</si>
  <si>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</si>
  <si>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</si>
  <si>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</si>
  <si>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</si>
  <si>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</si>
  <si>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</si>
  <si>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</si>
  <si>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</si>
  <si>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</si>
  <si>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</si>
  <si>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</si>
  <si>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</si>
  <si>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</si>
  <si>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</si>
  <si>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</si>
  <si>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</si>
  <si>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</si>
  <si>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</si>
  <si>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</si>
  <si>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</si>
  <si>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</si>
  <si>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</si>
  <si>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</si>
  <si>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</si>
  <si>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</si>
  <si>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</si>
  <si>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</si>
  <si>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</si>
  <si>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</si>
  <si>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</si>
  <si>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</si>
  <si>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</si>
  <si>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</si>
  <si>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</si>
  <si>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</si>
  <si>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</si>
  <si>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</si>
  <si>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</si>
  <si>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</si>
  <si>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</si>
  <si>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</si>
  <si>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</si>
  <si>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</si>
  <si>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</si>
  <si>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</si>
  <si>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</si>
  <si>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</si>
  <si>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</si>
  <si>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</si>
  <si>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</si>
  <si>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</si>
  <si>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</si>
  <si>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</si>
  <si>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</si>
  <si>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</si>
  <si>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</si>
  <si>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</si>
  <si>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</si>
  <si>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</si>
  <si>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</si>
  <si>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</si>
  <si>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</si>
  <si>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</si>
  <si>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</si>
  <si>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</si>
  <si>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</si>
  <si>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</si>
  <si>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</si>
  <si>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</si>
  <si>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</si>
  <si>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</si>
  <si>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</si>
  <si>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</si>
  <si>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</si>
  <si>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</si>
  <si>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</si>
  <si>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</si>
  <si>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</si>
  <si>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</si>
  <si>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</si>
  <si>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</si>
  <si>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</si>
  <si>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</si>
  <si>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</si>
  <si>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</si>
  <si>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</si>
  <si>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</si>
  <si>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</si>
  <si>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</si>
  <si>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</si>
  <si>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</si>
  <si>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</si>
  <si>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</si>
  <si>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</si>
  <si>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</si>
  <si>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</si>
  <si>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</si>
  <si>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</si>
  <si>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</si>
  <si>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</si>
  <si>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</si>
  <si>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</si>
  <si>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</si>
  <si>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</si>
  <si>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</si>
  <si>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</si>
  <si>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</si>
  <si>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</si>
  <si>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</si>
  <si>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</si>
  <si>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</si>
  <si>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</si>
  <si>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</si>
  <si>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</si>
  <si>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</si>
  <si>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</si>
  <si>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</si>
  <si>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</si>
  <si>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</si>
  <si>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</si>
  <si>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</si>
  <si>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</si>
  <si>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</si>
  <si>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</si>
  <si>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</si>
  <si>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</si>
  <si>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</si>
  <si>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</si>
  <si>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</si>
  <si>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</si>
  <si>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</si>
  <si>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</si>
  <si>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</si>
  <si>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</si>
  <si>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</si>
  <si>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</si>
  <si>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</si>
  <si>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</si>
  <si>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</si>
  <si>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</si>
  <si>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</si>
  <si>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</si>
  <si>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</si>
  <si>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</si>
  <si>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</si>
  <si>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</si>
  <si>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</si>
  <si>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</si>
  <si>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</si>
  <si>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</si>
  <si>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</si>
  <si>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</si>
  <si>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</si>
  <si>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</si>
  <si>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</si>
  <si>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</si>
  <si>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</si>
  <si>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</si>
  <si>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</si>
  <si>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</si>
  <si>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</si>
  <si>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</si>
  <si>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</si>
  <si>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</si>
  <si>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</si>
  <si>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</si>
  <si>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</si>
  <si>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</si>
  <si>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</si>
  <si>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</si>
  <si>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</si>
  <si>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</si>
  <si>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</si>
  <si>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</si>
  <si>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</si>
  <si>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</si>
  <si>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</si>
  <si>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</si>
  <si>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</si>
  <si>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</si>
  <si>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</si>
  <si>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</si>
  <si>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</si>
  <si>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</si>
  <si>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</si>
  <si>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</si>
  <si>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</si>
  <si>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</si>
  <si>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</si>
  <si>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</si>
  <si>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</si>
  <si>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</si>
  <si>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</si>
  <si>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</si>
  <si>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</si>
  <si>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</si>
  <si>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</si>
  <si>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</si>
  <si>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</si>
  <si>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</si>
  <si>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</si>
  <si>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</si>
  <si>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</si>
  <si>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</si>
  <si>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</si>
  <si>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</si>
  <si>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</si>
  <si>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</si>
  <si>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</si>
  <si>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</si>
  <si>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</si>
  <si>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</si>
  <si>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</si>
  <si>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</si>
  <si>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</si>
  <si>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</si>
  <si>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</si>
  <si>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</si>
  <si>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</si>
  <si>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</si>
  <si>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</si>
  <si>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</si>
  <si>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</si>
  <si>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</si>
  <si>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</si>
  <si>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</si>
  <si>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</si>
  <si>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</si>
  <si>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</si>
  <si>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</si>
  <si>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</si>
  <si>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</si>
  <si>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</si>
  <si>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</si>
  <si>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</si>
  <si>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</si>
  <si>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</si>
  <si>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</si>
  <si>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</si>
  <si>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</si>
  <si>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</si>
  <si>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</si>
  <si>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</si>
  <si>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</si>
  <si>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</si>
  <si>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</si>
  <si>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</si>
  <si>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</si>
  <si>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</si>
  <si>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</si>
  <si>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</si>
  <si>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</si>
  <si>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</si>
  <si>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</si>
  <si>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</si>
  <si>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</si>
  <si>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</si>
  <si>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</si>
  <si>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</si>
  <si>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</si>
  <si>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</si>
  <si>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</si>
  <si>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</si>
  <si>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</si>
  <si>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</si>
  <si>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</si>
  <si>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</si>
  <si>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</si>
  <si>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</si>
  <si>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</si>
  <si>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</si>
  <si>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</si>
  <si>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</si>
  <si>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</si>
  <si>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</si>
  <si>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</si>
  <si>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</si>
  <si>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</si>
  <si>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</si>
  <si>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</si>
  <si>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</si>
  <si>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</si>
  <si>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</si>
  <si>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</si>
  <si>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</si>
  <si>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</si>
  <si>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</si>
  <si>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</si>
  <si>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</si>
  <si>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</si>
  <si>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</si>
  <si>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</si>
  <si>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</si>
  <si>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</si>
  <si>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</si>
  <si>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</si>
  <si>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</si>
  <si>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</si>
  <si>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</si>
  <si>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</si>
  <si>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</si>
  <si>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</si>
  <si>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</si>
  <si>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</si>
  <si>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</si>
  <si>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</si>
  <si>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</si>
  <si>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</si>
  <si>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</si>
  <si>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</si>
  <si>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</si>
  <si>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</si>
  <si>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</si>
  <si>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</si>
  <si>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</si>
  <si>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</si>
  <si>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</si>
  <si>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</si>
  <si>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</si>
  <si>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</si>
  <si>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</si>
  <si>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</si>
  <si>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</si>
  <si>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</si>
  <si>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</si>
  <si>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</si>
  <si>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</si>
  <si>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</si>
  <si>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</si>
  <si>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</si>
  <si>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</si>
  <si>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</si>
  <si>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</si>
  <si>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</si>
  <si>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</si>
  <si>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</si>
  <si>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</si>
  <si>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</si>
  <si>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</si>
  <si>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</si>
  <si>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</si>
  <si>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</si>
  <si>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</si>
  <si>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</si>
  <si>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</si>
  <si>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</si>
  <si>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</si>
  <si>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</si>
  <si>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</si>
  <si>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</si>
  <si>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</si>
  <si>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</si>
  <si>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</si>
  <si>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</si>
  <si>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</si>
  <si>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</si>
  <si>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</si>
  <si>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</si>
  <si>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</si>
  <si>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</si>
  <si>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</si>
  <si>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</si>
  <si>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</si>
  <si>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</si>
  <si>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</si>
  <si>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</si>
  <si>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</si>
  <si>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</si>
  <si>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</si>
  <si>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</si>
  <si>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</si>
  <si>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</si>
  <si>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</si>
  <si>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</si>
  <si>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</si>
  <si>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</si>
  <si>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</si>
  <si>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</si>
  <si>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</si>
  <si>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</si>
  <si>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</si>
  <si>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</si>
  <si>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</si>
  <si>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</si>
  <si>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</si>
  <si>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</si>
  <si>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</si>
  <si>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</si>
  <si>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</si>
  <si>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</si>
  <si>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</si>
  <si>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</si>
  <si>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</si>
  <si>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</si>
  <si>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</si>
  <si>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</si>
  <si>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</si>
  <si>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</si>
  <si>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</si>
  <si>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</si>
  <si>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</si>
  <si>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</si>
  <si>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</si>
  <si>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</si>
  <si>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</si>
  <si>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</si>
  <si>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</si>
  <si>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</si>
  <si>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</si>
  <si>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</si>
  <si>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</si>
  <si>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</si>
  <si>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</si>
  <si>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</si>
  <si>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</si>
  <si>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</si>
  <si>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</si>
  <si>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</si>
  <si>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</si>
  <si>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</si>
  <si>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</si>
  <si>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</si>
  <si>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</si>
  <si>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</si>
  <si>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</si>
  <si>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</si>
  <si>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</si>
  <si>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</si>
  <si>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</si>
  <si>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</si>
  <si>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</si>
  <si>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</si>
  <si>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</si>
  <si>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</si>
  <si>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</si>
  <si>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</si>
  <si>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</si>
  <si>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</si>
  <si>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</si>
  <si>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</si>
  <si>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</si>
  <si>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</si>
  <si>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</si>
  <si>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</si>
  <si>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</si>
  <si>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</si>
  <si>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</si>
  <si>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</si>
  <si>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</si>
  <si>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</si>
  <si>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</si>
  <si>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</si>
  <si>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</si>
  <si>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</si>
  <si>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</si>
  <si>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</si>
  <si>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</si>
  <si>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</si>
  <si>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</si>
  <si>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</si>
  <si>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</si>
  <si>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</si>
  <si>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</si>
  <si>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</si>
  <si>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</si>
  <si>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</si>
  <si>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</si>
  <si>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</si>
  <si>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</si>
  <si>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</si>
  <si>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</si>
  <si>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</si>
  <si>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</si>
  <si>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</si>
  <si>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</si>
  <si>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</si>
  <si>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</si>
  <si>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</si>
  <si>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</si>
  <si>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</si>
  <si>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</si>
  <si>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</si>
  <si>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</si>
  <si>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</si>
  <si>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</si>
  <si>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</si>
  <si>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</si>
  <si>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</si>
  <si>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</si>
  <si>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</si>
  <si>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</si>
  <si>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</si>
  <si>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</si>
  <si>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</si>
  <si>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</si>
  <si>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</si>
  <si>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</si>
  <si>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</si>
  <si>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</si>
  <si>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</si>
  <si>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</si>
  <si>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</si>
  <si>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</si>
  <si>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</si>
  <si>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</si>
  <si>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</si>
  <si>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</si>
  <si>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</si>
  <si>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</si>
  <si>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</si>
  <si>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</si>
  <si>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</si>
  <si>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</si>
  <si>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</si>
  <si>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</si>
  <si>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</si>
  <si>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</si>
  <si>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</si>
  <si>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</si>
  <si>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</si>
  <si>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</si>
  <si>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</si>
  <si>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</si>
  <si>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</si>
  <si>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</si>
  <si>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</si>
  <si>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</si>
  <si>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</si>
  <si>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</si>
  <si>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</si>
  <si>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</si>
  <si>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</si>
  <si>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</si>
  <si>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</si>
  <si>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</si>
  <si>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</si>
  <si>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</si>
  <si>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</si>
  <si>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</si>
  <si>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</si>
  <si>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</si>
  <si>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</si>
  <si>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</si>
  <si>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</si>
  <si>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</si>
  <si>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</si>
  <si>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</si>
  <si>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</si>
  <si>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</si>
  <si>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</si>
  <si>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</si>
  <si>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</si>
  <si>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</si>
  <si>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</si>
  <si>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</si>
  <si>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</si>
  <si>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</si>
  <si>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</si>
  <si>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</si>
  <si>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</si>
  <si>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</si>
  <si>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</si>
  <si>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</si>
  <si>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</si>
  <si>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</si>
  <si>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</si>
  <si>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</si>
  <si>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</si>
  <si>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</si>
  <si>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</si>
  <si>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</si>
  <si>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</si>
  <si>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</si>
  <si>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</si>
  <si>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</si>
  <si>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</si>
  <si>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</si>
  <si>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</si>
  <si>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</si>
  <si>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</si>
  <si>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</si>
  <si>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</si>
  <si>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</si>
  <si>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</si>
  <si>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</si>
  <si>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</si>
  <si>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</si>
  <si>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</si>
  <si>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</si>
  <si>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</si>
  <si>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</si>
  <si>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</si>
  <si>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</si>
  <si>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</si>
  <si>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</si>
  <si>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</si>
  <si>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</si>
  <si>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</si>
  <si>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</si>
  <si>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</si>
  <si>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</si>
  <si>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</si>
  <si>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</si>
  <si>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</si>
  <si>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</si>
  <si>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</si>
  <si>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</si>
  <si>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</si>
  <si>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</si>
  <si>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</si>
  <si>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</si>
  <si>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</si>
  <si>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</si>
  <si>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</si>
  <si>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</si>
  <si>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</si>
  <si>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</si>
  <si>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</si>
  <si>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</si>
  <si>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</si>
  <si>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</si>
  <si>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</si>
  <si>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</si>
  <si>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</si>
  <si>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</si>
  <si>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</si>
  <si>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</si>
  <si>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</si>
  <si>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</si>
  <si>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</si>
  <si>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</si>
  <si>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</si>
  <si>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</si>
  <si>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</si>
  <si>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</si>
  <si>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</si>
  <si>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</si>
  <si>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</si>
  <si>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</si>
  <si>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</si>
  <si>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</si>
  <si>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</si>
  <si>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</si>
  <si>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</si>
  <si>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</si>
  <si>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</si>
  <si>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</si>
  <si>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</si>
  <si>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</si>
  <si>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</si>
  <si>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</si>
  <si>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</si>
  <si>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</si>
  <si>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</si>
  <si>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</si>
  <si>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</si>
  <si>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</si>
  <si>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</si>
  <si>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</si>
  <si>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</si>
  <si>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</si>
  <si>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</si>
  <si>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</si>
  <si>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</si>
  <si>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</si>
  <si>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</si>
  <si>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</si>
  <si>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</si>
  <si>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</si>
  <si>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</si>
  <si>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</si>
  <si>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</si>
  <si>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</si>
  <si>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</si>
  <si>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</si>
  <si>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</si>
  <si>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</si>
  <si>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</si>
  <si>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</si>
  <si>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</si>
  <si>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</si>
  <si>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</si>
  <si>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</si>
  <si>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</si>
  <si>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</si>
  <si>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</si>
  <si>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</si>
  <si>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</si>
  <si>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</si>
  <si>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</si>
  <si>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</si>
  <si>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</si>
  <si>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</si>
  <si>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</si>
  <si>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</si>
  <si>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</si>
  <si>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</si>
  <si>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</si>
  <si>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</si>
  <si>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</si>
  <si>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</si>
  <si>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</si>
  <si>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</si>
  <si>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</si>
  <si>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</si>
  <si>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</si>
  <si>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</si>
  <si>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</si>
  <si>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</si>
  <si>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</si>
  <si>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</si>
  <si>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</si>
  <si>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</si>
  <si>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</si>
  <si>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</si>
  <si>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</si>
  <si>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</si>
  <si>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</si>
  <si>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</si>
  <si>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</si>
  <si>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</si>
  <si>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</si>
  <si>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</si>
  <si>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</si>
  <si>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</si>
  <si>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</si>
  <si>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</si>
  <si>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</si>
  <si>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</si>
  <si>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</si>
  <si>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</si>
  <si>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</si>
  <si>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</si>
  <si>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</si>
  <si>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</si>
  <si>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</si>
  <si>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</si>
  <si>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</si>
  <si>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</si>
  <si>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</si>
  <si>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</si>
  <si>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</si>
  <si>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</si>
  <si>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</si>
  <si>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</si>
  <si>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</si>
  <si>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</si>
  <si>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</si>
  <si>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</si>
  <si>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</si>
  <si>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</si>
  <si>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</si>
  <si>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</si>
  <si>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</si>
  <si>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</si>
  <si>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</si>
  <si>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</si>
  <si>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</si>
  <si>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</si>
  <si>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</si>
  <si>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</si>
  <si>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</si>
  <si>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</si>
  <si>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</si>
  <si>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</si>
  <si>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</si>
  <si>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</si>
  <si>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</si>
  <si>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</si>
  <si>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</si>
  <si>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</si>
  <si>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</si>
  <si>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</si>
  <si>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</si>
  <si>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</si>
  <si>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</si>
  <si>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</si>
  <si>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</si>
  <si>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</si>
  <si>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</si>
  <si>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</si>
  <si>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</si>
  <si>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</si>
  <si>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</si>
  <si>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</si>
  <si>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</si>
  <si>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</si>
  <si>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</si>
  <si>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</si>
  <si>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</si>
  <si>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</si>
  <si>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</si>
  <si>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</si>
  <si>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</si>
  <si>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</si>
  <si>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</si>
  <si>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</si>
  <si>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</si>
  <si>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</si>
  <si>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</si>
  <si>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</si>
  <si>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</si>
  <si>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</si>
  <si>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</si>
  <si>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</si>
  <si>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</si>
  <si>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</si>
  <si>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</si>
  <si>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</si>
  <si>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</si>
  <si>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</si>
  <si>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</si>
  <si>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</si>
  <si>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</si>
  <si>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</si>
  <si>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</si>
  <si>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</si>
  <si>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</si>
  <si>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</si>
  <si>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</si>
  <si>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</si>
  <si>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</si>
  <si>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</si>
  <si>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</si>
  <si>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</si>
  <si>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</si>
  <si>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</si>
  <si>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</si>
  <si>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</si>
  <si>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</si>
  <si>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</si>
  <si>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</si>
  <si>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</si>
  <si>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</si>
  <si>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</si>
  <si>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</si>
  <si>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</si>
  <si>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</si>
  <si>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</si>
  <si>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</si>
  <si>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</si>
  <si>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</si>
  <si>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</si>
  <si>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</si>
  <si>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</si>
  <si>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</si>
  <si>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</si>
  <si>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</si>
  <si>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</si>
  <si>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</si>
  <si>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</si>
  <si>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</si>
  <si>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</si>
  <si>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</si>
  <si>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</si>
  <si>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</si>
  <si>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</si>
  <si>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</si>
  <si>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</si>
  <si>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</si>
  <si>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</si>
  <si>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</si>
  <si>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</si>
  <si>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</si>
  <si>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</si>
  <si>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</si>
  <si>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</si>
  <si>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</si>
  <si>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</si>
  <si>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</si>
  <si>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</si>
  <si>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</si>
  <si>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</si>
  <si>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</si>
  <si>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</si>
  <si>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</si>
  <si>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</si>
  <si>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</si>
  <si>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</si>
  <si>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</si>
  <si>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</si>
  <si>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</si>
  <si>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</si>
  <si>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</si>
  <si>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</si>
  <si>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</si>
  <si>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</si>
  <si>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</si>
  <si>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</si>
  <si>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</si>
  <si>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</si>
  <si>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</si>
  <si>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</si>
  <si>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</si>
  <si>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</si>
  <si>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</si>
  <si>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</si>
  <si>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</si>
  <si>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</si>
  <si>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</si>
  <si>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</si>
  <si>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</si>
  <si>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</si>
  <si>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</si>
  <si>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</si>
  <si>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</si>
  <si>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</si>
  <si>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</si>
  <si>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</si>
  <si>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</si>
  <si>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</si>
  <si>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</si>
  <si>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</si>
  <si>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</si>
  <si>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</si>
  <si>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</si>
  <si>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</si>
  <si>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</si>
  <si>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</si>
  <si>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</si>
  <si>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</si>
  <si>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</si>
  <si>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</si>
  <si>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</si>
  <si>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</si>
  <si>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</si>
  <si>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</si>
  <si>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</si>
  <si>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</si>
  <si>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</si>
  <si>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</si>
  <si>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</si>
  <si>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</si>
  <si>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</si>
  <si>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</si>
  <si>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</si>
  <si>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</si>
  <si>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</si>
  <si>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</si>
  <si>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</si>
  <si>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</si>
  <si>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</si>
  <si>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</si>
  <si>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</si>
  <si>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</si>
  <si>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</si>
  <si>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</si>
  <si>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</si>
  <si>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</si>
  <si>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</si>
  <si>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</si>
  <si>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</si>
  <si>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</si>
  <si>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</si>
  <si>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</si>
  <si>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</si>
  <si>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</si>
  <si>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</si>
  <si>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</si>
  <si>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</si>
  <si>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</si>
  <si>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</si>
  <si>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</si>
  <si>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</si>
  <si>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</si>
  <si>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</si>
  <si>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</si>
  <si>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</si>
  <si>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</si>
  <si>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</si>
  <si>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</si>
  <si>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</si>
  <si>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</si>
  <si>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</si>
  <si>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</si>
  <si>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</si>
  <si>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</si>
  <si>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</si>
  <si>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</si>
  <si>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</si>
  <si>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</si>
  <si>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</si>
  <si>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</si>
  <si>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</si>
  <si>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</si>
  <si>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</si>
  <si>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</si>
  <si>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</si>
  <si>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</si>
  <si>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</si>
  <si>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</si>
  <si>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</si>
  <si>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</si>
  <si>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</si>
  <si>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</si>
  <si>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</si>
  <si>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</si>
  <si>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</si>
  <si>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</si>
  <si>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</si>
  <si>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</si>
  <si>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</si>
  <si>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</si>
  <si>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</si>
  <si>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</si>
  <si>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</si>
  <si>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</si>
  <si>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</si>
  <si>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</si>
  <si>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</si>
  <si>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</si>
  <si>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</si>
  <si>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</si>
  <si>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</si>
  <si>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</si>
  <si>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</si>
  <si>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</si>
  <si>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</si>
  <si>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</si>
  <si>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</si>
  <si>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</si>
  <si>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</si>
  <si>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</si>
  <si>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</si>
  <si>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</si>
  <si>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</si>
  <si>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</si>
  <si>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</si>
  <si>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</si>
  <si>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</si>
  <si>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</si>
  <si>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</si>
  <si>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</si>
  <si>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</si>
  <si>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</si>
  <si>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</si>
  <si>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</si>
  <si>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</si>
  <si>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</si>
  <si>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</si>
  <si>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</si>
  <si>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</si>
  <si>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</si>
  <si>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</si>
  <si>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</si>
  <si>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</si>
  <si>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</si>
  <si>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</si>
  <si>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</si>
  <si>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</si>
  <si>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</si>
  <si>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</si>
  <si>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</si>
  <si>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</si>
  <si>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</si>
  <si>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</si>
  <si>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</si>
  <si>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</si>
  <si>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</si>
  <si>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</si>
  <si>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</si>
  <si>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</si>
  <si>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</si>
  <si>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</si>
  <si>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</si>
  <si>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</si>
  <si>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</si>
  <si>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</si>
  <si>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</si>
  <si>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</si>
  <si>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</si>
  <si>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</si>
  <si>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</si>
  <si>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</si>
  <si>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</si>
  <si>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</si>
  <si>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</si>
  <si>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</si>
  <si>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</si>
  <si>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</si>
  <si>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</si>
  <si>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</si>
  <si>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</si>
  <si>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</si>
  <si>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</si>
  <si>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</si>
  <si>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</si>
  <si>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</si>
  <si>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</si>
  <si>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</si>
  <si>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</si>
  <si>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</si>
  <si>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</si>
  <si>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</si>
  <si>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</si>
  <si>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</si>
  <si>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</si>
  <si>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</si>
  <si>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</si>
  <si>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</si>
  <si>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</si>
  <si>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</si>
  <si>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</si>
  <si>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</si>
  <si>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</si>
  <si>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</si>
  <si>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</si>
  <si>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</si>
  <si>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</si>
  <si>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</si>
  <si>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</si>
  <si>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</si>
  <si>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</si>
  <si>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</si>
  <si>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</si>
  <si>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</si>
  <si>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</si>
  <si>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</si>
  <si>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</si>
  <si>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</si>
  <si>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</si>
  <si>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</si>
  <si>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</si>
  <si>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</si>
  <si>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</si>
  <si>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</si>
  <si>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</si>
  <si>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</si>
  <si>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</si>
  <si>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</si>
  <si>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</si>
  <si>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</si>
  <si>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</si>
  <si>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</si>
  <si>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</si>
  <si>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</si>
  <si>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</si>
  <si>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</si>
  <si>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</si>
  <si>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</si>
  <si>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</si>
  <si>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</si>
  <si>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</si>
  <si>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</si>
  <si>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</si>
  <si>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</si>
  <si>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</si>
  <si>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</si>
  <si>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</si>
  <si>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</si>
  <si>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</si>
  <si>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</si>
  <si>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</si>
  <si>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</si>
  <si>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</si>
  <si>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</si>
  <si>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</si>
  <si>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</si>
  <si>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</si>
  <si>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</si>
  <si>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</si>
  <si>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</si>
  <si>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</si>
  <si>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</si>
  <si>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</si>
  <si>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</si>
  <si>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</si>
  <si>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</si>
  <si>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</si>
  <si>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</si>
  <si>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</si>
  <si>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</si>
  <si>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</si>
  <si>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</si>
  <si>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</si>
  <si>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</si>
  <si>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</si>
  <si>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</si>
  <si>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</si>
  <si>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</si>
  <si>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</si>
  <si>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</si>
  <si>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</si>
  <si>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</si>
  <si>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</si>
  <si>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</si>
  <si>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</si>
  <si>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</si>
  <si>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</si>
  <si>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</si>
  <si>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</si>
  <si>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</si>
  <si>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</si>
  <si>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</si>
  <si>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</si>
  <si>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</si>
  <si>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</si>
  <si>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</si>
  <si>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</si>
  <si>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</si>
  <si>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</si>
  <si>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</si>
  <si>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</si>
  <si>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</si>
  <si>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</si>
  <si>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</si>
  <si>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</si>
  <si>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</si>
  <si>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</si>
  <si>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</si>
  <si>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</si>
  <si>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</si>
  <si>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</si>
  <si>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</si>
  <si>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</si>
  <si>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</si>
  <si>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</si>
  <si>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</si>
  <si>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</si>
  <si>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</si>
  <si>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</si>
  <si>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</si>
  <si>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</si>
  <si>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</si>
  <si>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</si>
  <si>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</si>
  <si>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</si>
  <si>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</si>
  <si>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</si>
  <si>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</si>
  <si>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</si>
  <si>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</si>
  <si>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</si>
  <si>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</si>
  <si>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</si>
  <si>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</si>
  <si>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</si>
  <si>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</si>
  <si>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</si>
  <si>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</si>
  <si>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</si>
  <si>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</si>
  <si>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</si>
  <si>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</si>
  <si>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</si>
  <si>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</si>
  <si>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</si>
  <si>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</si>
  <si>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</si>
  <si>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</si>
  <si>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</si>
  <si>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</si>
  <si>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</si>
  <si>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</si>
  <si>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</si>
  <si>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</si>
  <si>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</si>
  <si>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</si>
  <si>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</si>
  <si>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</si>
  <si>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</si>
  <si>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</si>
  <si>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</si>
  <si>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</si>
  <si>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</si>
  <si>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</si>
  <si>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</si>
  <si>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</si>
  <si>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</si>
  <si>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</si>
  <si>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</si>
  <si>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</si>
  <si>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</si>
  <si>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</si>
  <si>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</si>
  <si>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</si>
  <si>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</si>
  <si>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</si>
  <si>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</si>
  <si>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</si>
  <si>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</si>
  <si>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</si>
  <si>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</si>
  <si>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</si>
  <si>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</si>
  <si>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</si>
  <si>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</si>
  <si>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</si>
  <si>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</si>
  <si>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</si>
  <si>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</si>
  <si>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</si>
  <si>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</si>
  <si>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</si>
  <si>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</si>
  <si>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</si>
  <si>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</si>
  <si>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</si>
  <si>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</si>
  <si>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</si>
  <si>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</si>
  <si>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</si>
  <si>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</si>
  <si>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</si>
  <si>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</si>
  <si>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</si>
  <si>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</si>
  <si>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</si>
  <si>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</si>
  <si>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</si>
  <si>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</si>
  <si>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</si>
  <si>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</si>
  <si>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</si>
  <si>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</si>
  <si>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</si>
  <si>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</si>
  <si>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</si>
  <si>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</si>
  <si>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</si>
  <si>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</si>
  <si>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</si>
  <si>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</si>
  <si>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</si>
  <si>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</si>
  <si>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</si>
  <si>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</si>
  <si>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</si>
  <si>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</si>
  <si>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</si>
  <si>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</si>
  <si>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</si>
  <si>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</si>
  <si>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</si>
  <si>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</si>
  <si>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</si>
  <si>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</si>
  <si>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</si>
  <si>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</si>
  <si>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</si>
  <si>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</si>
  <si>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</si>
  <si>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</si>
  <si>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</si>
  <si>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</si>
  <si>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</si>
  <si>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</si>
  <si>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</si>
  <si>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</si>
  <si>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</si>
  <si>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</si>
  <si>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</si>
  <si>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</si>
  <si>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</si>
  <si>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</si>
  <si>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</si>
  <si>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</si>
  <si>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</si>
  <si>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</si>
  <si>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</si>
  <si>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</si>
  <si>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</si>
  <si>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</si>
  <si>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</si>
  <si>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</si>
  <si>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</si>
  <si>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</si>
  <si>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</si>
  <si>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</si>
  <si>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</si>
  <si>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</si>
  <si>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</si>
  <si>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</si>
  <si>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</si>
  <si>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</si>
  <si>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</si>
  <si>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</si>
  <si>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</si>
  <si>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</si>
  <si>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</si>
  <si>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</si>
  <si>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</si>
  <si>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</si>
  <si>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</si>
  <si>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</si>
  <si>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</si>
  <si>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</si>
  <si>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</si>
  <si>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</si>
  <si>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</si>
  <si>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</si>
  <si>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</si>
  <si>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</si>
  <si>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</si>
  <si>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</si>
  <si>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</si>
  <si>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</si>
  <si>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</si>
  <si>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</si>
  <si>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</si>
  <si>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</si>
  <si>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</si>
  <si>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</si>
  <si>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</si>
  <si>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</si>
  <si>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</si>
  <si>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</si>
  <si>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</si>
  <si>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</si>
  <si>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</si>
  <si>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</si>
  <si>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</si>
  <si>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</si>
  <si>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</si>
  <si>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</si>
  <si>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</si>
  <si>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</si>
  <si>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</si>
  <si>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</si>
  <si>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</si>
  <si>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</si>
  <si>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</si>
  <si>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</si>
  <si>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</si>
  <si>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</si>
  <si>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</si>
  <si>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</si>
  <si>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</si>
  <si>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</si>
  <si>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</si>
  <si>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</si>
  <si>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</si>
  <si>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</si>
  <si>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</si>
  <si>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</si>
  <si>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</si>
  <si>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</si>
  <si>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</si>
  <si>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</si>
  <si>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</si>
  <si>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</si>
  <si>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</si>
  <si>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</si>
  <si>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</si>
  <si>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</si>
  <si>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</si>
  <si>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</si>
  <si>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</si>
  <si>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</si>
  <si>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</si>
  <si>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</si>
  <si>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</si>
  <si>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</si>
  <si>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</si>
  <si>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</si>
  <si>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</si>
  <si>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</si>
  <si>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</si>
  <si>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</si>
  <si>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</si>
  <si>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</si>
  <si>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</si>
  <si>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</si>
  <si>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</si>
  <si>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</si>
  <si>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</si>
  <si>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</si>
  <si>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</si>
  <si>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</si>
  <si>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</si>
  <si>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</si>
  <si>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</si>
  <si>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</si>
  <si>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</si>
  <si>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</si>
  <si>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</si>
  <si>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</si>
  <si>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</si>
  <si>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</si>
  <si>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</si>
  <si>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</si>
  <si>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</si>
  <si>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</si>
  <si>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</si>
  <si>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</si>
  <si>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</si>
  <si>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</si>
  <si>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</si>
  <si>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</si>
  <si>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</si>
  <si>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</si>
  <si>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</si>
  <si>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</si>
  <si>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</si>
  <si>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</si>
  <si>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</si>
  <si>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</si>
  <si>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</si>
  <si>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</si>
  <si>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</si>
  <si>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</si>
  <si>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</si>
  <si>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</si>
  <si>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</si>
  <si>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</si>
  <si>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</si>
  <si>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</si>
  <si>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</si>
  <si>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</si>
  <si>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</si>
  <si>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</si>
  <si>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</si>
  <si>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</si>
  <si>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</si>
  <si>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</si>
  <si>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</si>
  <si>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</si>
  <si>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</si>
  <si>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</si>
  <si>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</si>
  <si>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</si>
  <si>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</si>
  <si>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</si>
  <si>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</si>
  <si>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</si>
  <si>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</si>
  <si>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</si>
  <si>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</si>
  <si>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</si>
  <si>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</si>
  <si>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</si>
  <si>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</si>
  <si>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</si>
  <si>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</si>
  <si>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</si>
  <si>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</si>
  <si>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</si>
  <si>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</si>
  <si>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</si>
  <si>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</si>
  <si>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</si>
  <si>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</si>
  <si>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</si>
  <si>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</si>
  <si>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</si>
  <si>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</si>
  <si>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</si>
  <si>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</si>
  <si>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</si>
  <si>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</si>
  <si>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</si>
  <si>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</si>
  <si>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</si>
  <si>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</si>
  <si>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</si>
  <si>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</si>
  <si>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</si>
  <si>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</si>
  <si>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</si>
  <si>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</si>
  <si>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</si>
  <si>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</si>
  <si>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</si>
  <si>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</si>
  <si>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</si>
  <si>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</si>
  <si>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</si>
  <si>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</si>
  <si>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</si>
  <si>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</si>
  <si>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</si>
  <si>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</si>
  <si>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</si>
  <si>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</si>
  <si>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</si>
  <si>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</si>
  <si>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</si>
  <si>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</si>
  <si>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</si>
  <si>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</si>
  <si>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</si>
  <si>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</si>
  <si>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</si>
  <si>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</si>
  <si>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</si>
  <si>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</si>
  <si>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</si>
  <si>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</si>
  <si>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</si>
  <si>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</si>
  <si>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</si>
  <si>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</si>
  <si>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</si>
  <si>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</si>
  <si>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</si>
  <si>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</si>
  <si>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</si>
  <si>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</si>
  <si>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</si>
  <si>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</si>
  <si>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</si>
  <si>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</si>
  <si>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</si>
  <si>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</si>
  <si>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</si>
  <si>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</si>
  <si>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</si>
  <si>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</si>
  <si>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</si>
  <si>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</si>
  <si>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</si>
  <si>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</si>
  <si>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</si>
  <si>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</si>
  <si>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</si>
  <si>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</si>
  <si>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</si>
  <si>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</si>
  <si>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</si>
  <si>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</si>
  <si>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</si>
  <si>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</si>
  <si>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</si>
  <si>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</si>
  <si>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</si>
  <si>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</si>
  <si>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</si>
  <si>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</si>
  <si>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</si>
  <si>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</si>
  <si>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</si>
  <si>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</si>
  <si>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</si>
  <si>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</si>
  <si>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</si>
  <si>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</si>
  <si>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</si>
  <si>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</si>
  <si>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</si>
  <si>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</si>
  <si>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</si>
  <si>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</si>
  <si>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</si>
  <si>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</si>
  <si>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</si>
  <si>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</si>
  <si>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</si>
  <si>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</si>
  <si>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</si>
  <si>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</si>
  <si>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</si>
  <si>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</si>
  <si>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</si>
  <si>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</si>
  <si>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</si>
  <si>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</si>
  <si>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</si>
  <si>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</si>
  <si>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</si>
  <si>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</si>
  <si>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</si>
  <si>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</si>
  <si>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</si>
  <si>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</si>
  <si>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</si>
  <si>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</si>
  <si>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</si>
  <si>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</si>
  <si>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</si>
  <si>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</si>
  <si>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</si>
  <si>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</si>
  <si>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</si>
  <si>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</si>
  <si>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</si>
  <si>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</si>
  <si>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</si>
  <si>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</si>
  <si>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</si>
  <si>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</si>
  <si>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</si>
  <si>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</si>
  <si>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</si>
  <si>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</si>
  <si>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</si>
  <si>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</si>
  <si>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</si>
  <si>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</si>
  <si>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</si>
  <si>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</si>
  <si>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</si>
  <si>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</si>
  <si>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</si>
  <si>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</si>
  <si>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</si>
  <si>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</si>
  <si>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</si>
  <si>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</si>
  <si>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</si>
  <si>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</si>
  <si>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</si>
  <si>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</si>
  <si>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</si>
  <si>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</si>
  <si>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</si>
  <si>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</si>
  <si>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</si>
  <si>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</si>
  <si>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</si>
  <si>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</si>
  <si>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</si>
  <si>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</si>
  <si>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</si>
  <si>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</si>
  <si>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</si>
  <si>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</si>
  <si>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</si>
  <si>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</si>
  <si>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</si>
  <si>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</si>
  <si>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</si>
  <si>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</si>
  <si>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</si>
  <si>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</si>
  <si>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</si>
  <si>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</si>
  <si>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</si>
  <si>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</si>
  <si>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</si>
  <si>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</si>
  <si>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</si>
  <si>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</si>
  <si>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</si>
  <si>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</si>
  <si>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</si>
  <si>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</si>
  <si>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</si>
  <si>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</si>
  <si>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</si>
  <si>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</si>
  <si>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</si>
  <si>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</si>
  <si>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</si>
  <si>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</si>
  <si>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</si>
  <si>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</si>
  <si>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</si>
  <si>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</si>
  <si>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</si>
  <si>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</si>
  <si>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</si>
  <si>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</si>
  <si>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</si>
  <si>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</si>
  <si>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</si>
  <si>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</si>
  <si>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</si>
  <si>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</si>
  <si>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</si>
  <si>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</si>
  <si>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</si>
  <si>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</si>
  <si>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</si>
  <si>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</si>
  <si>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</si>
  <si>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</si>
  <si>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</si>
  <si>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</si>
  <si>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</si>
  <si>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</si>
  <si>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</si>
  <si>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</si>
  <si>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</si>
  <si>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</si>
  <si>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</si>
  <si>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</si>
  <si>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</si>
  <si>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</si>
  <si>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</si>
  <si>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</si>
  <si>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</si>
  <si>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</si>
  <si>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</si>
  <si>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</si>
  <si>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</si>
  <si>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</si>
  <si>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</si>
  <si>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</si>
  <si>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</si>
  <si>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</si>
  <si>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</si>
  <si>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</si>
  <si>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</si>
  <si>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</si>
  <si>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</si>
  <si>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</si>
  <si>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</si>
  <si>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</si>
  <si>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</si>
  <si>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</si>
  <si>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</si>
  <si>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</si>
  <si>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</si>
  <si>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</si>
  <si>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</si>
  <si>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</si>
  <si>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</si>
  <si>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</si>
  <si>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</si>
  <si>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</si>
  <si>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</si>
  <si>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</si>
  <si>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</si>
  <si>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</si>
  <si>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</si>
  <si>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</si>
  <si>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</si>
  <si>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</si>
  <si>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</si>
  <si>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</si>
  <si>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</si>
  <si>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</si>
  <si>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</si>
  <si>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</si>
  <si>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</si>
  <si>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</si>
  <si>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</si>
  <si>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</si>
  <si>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</si>
  <si>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</si>
  <si>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</si>
  <si>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</si>
  <si>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</si>
  <si>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</si>
  <si>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</si>
  <si>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</si>
  <si>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</si>
  <si>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</si>
  <si>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</si>
  <si>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</si>
  <si>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</si>
  <si>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</si>
  <si>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</si>
  <si>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</si>
  <si>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</si>
  <si>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</si>
  <si>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</si>
  <si>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</si>
  <si>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</si>
  <si>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</si>
  <si>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</si>
  <si>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</si>
  <si>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</si>
  <si>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</si>
  <si>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</si>
  <si>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</si>
  <si>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</si>
  <si>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</si>
  <si>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</si>
  <si>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</si>
  <si>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</si>
  <si>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</si>
  <si>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</si>
  <si>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</si>
  <si>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</si>
  <si>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</si>
  <si>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</si>
  <si>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</si>
  <si>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</si>
  <si>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</si>
  <si>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</si>
  <si>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</si>
  <si>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</si>
  <si>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</si>
  <si>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</si>
  <si>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</si>
  <si>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</si>
  <si>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</si>
  <si>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</si>
  <si>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</si>
  <si>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</si>
  <si>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</si>
  <si>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</si>
  <si>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</si>
  <si>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</si>
  <si>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</si>
  <si>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</si>
  <si>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</si>
  <si>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</si>
  <si>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</si>
  <si>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</si>
  <si>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</si>
  <si>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</si>
  <si>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</si>
  <si>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</si>
  <si>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</si>
  <si>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</si>
  <si>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</si>
  <si>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</si>
  <si>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</si>
  <si>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</si>
  <si>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</si>
  <si>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</si>
  <si>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</si>
  <si>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</si>
  <si>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</si>
  <si>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</si>
  <si>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</si>
  <si>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</si>
  <si>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</si>
  <si>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</si>
  <si>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</si>
  <si>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</si>
  <si>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</si>
  <si>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</si>
  <si>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</si>
  <si>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</si>
  <si>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</si>
  <si>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</si>
  <si>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</si>
  <si>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</si>
  <si>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</si>
  <si>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</si>
  <si>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</si>
  <si>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</si>
  <si>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</si>
  <si>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</si>
  <si>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</si>
  <si>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</si>
  <si>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</si>
  <si>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</si>
  <si>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</si>
  <si>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</si>
  <si>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</si>
  <si>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</si>
  <si>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</si>
  <si>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</si>
  <si>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</si>
  <si>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</si>
  <si>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</si>
  <si>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</si>
  <si>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</si>
  <si>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</si>
  <si>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</si>
  <si>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</si>
  <si>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</si>
  <si>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</si>
  <si>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</si>
  <si>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</si>
  <si>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</si>
  <si>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</si>
  <si>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</si>
  <si>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</si>
  <si>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</si>
  <si>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</si>
  <si>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</si>
  <si>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</si>
  <si>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</si>
  <si>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</si>
  <si>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</si>
  <si>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</si>
  <si>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</si>
  <si>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</si>
  <si>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</si>
  <si>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</si>
  <si>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</si>
  <si>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</si>
  <si>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</si>
  <si>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</si>
  <si>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</si>
  <si>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</si>
  <si>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</si>
  <si>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</si>
  <si>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</si>
  <si>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</si>
  <si>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</si>
  <si>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</si>
  <si>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</si>
  <si>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</si>
  <si>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</si>
  <si>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</si>
  <si>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</si>
  <si>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</si>
  <si>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</si>
  <si>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</si>
  <si>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</si>
  <si>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</si>
  <si>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</si>
  <si>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</si>
  <si>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</si>
  <si>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</si>
  <si>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</si>
  <si>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</si>
  <si>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</si>
  <si>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</si>
  <si>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</si>
  <si>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</si>
  <si>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</si>
  <si>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</si>
  <si>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</si>
  <si>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</si>
  <si>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</si>
  <si>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</si>
  <si>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</si>
  <si>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</si>
  <si>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</si>
  <si>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</si>
  <si>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</si>
  <si>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</si>
  <si>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</si>
  <si>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</si>
  <si>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</si>
  <si>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</si>
  <si>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</si>
  <si>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</si>
  <si>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</si>
  <si>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</si>
  <si>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</si>
  <si>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</si>
  <si>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</si>
  <si>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</si>
  <si>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</si>
  <si>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</si>
  <si>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</si>
  <si>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</si>
  <si>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</si>
  <si>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</si>
  <si>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</si>
  <si>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</si>
  <si>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</si>
  <si>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</si>
  <si>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</si>
  <si>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</si>
  <si>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</si>
  <si>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</si>
  <si>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</si>
  <si>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</si>
  <si>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</si>
  <si>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</si>
  <si>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</si>
  <si>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</si>
  <si>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</si>
  <si>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</si>
  <si>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</si>
  <si>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</si>
  <si>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</si>
  <si>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</si>
  <si>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</si>
  <si>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</si>
  <si>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</si>
  <si>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</si>
  <si>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</si>
  <si>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</si>
  <si>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</si>
  <si>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</si>
  <si>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</si>
  <si>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</si>
  <si>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</si>
  <si>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</si>
  <si>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</si>
  <si>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</si>
  <si>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</si>
  <si>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</si>
  <si>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</si>
  <si>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</si>
  <si>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</si>
  <si>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</si>
  <si>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</si>
  <si>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</si>
  <si>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</si>
  <si>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</si>
  <si>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</si>
  <si>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</si>
  <si>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</si>
  <si>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</si>
  <si>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</si>
  <si>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</si>
  <si>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</si>
  <si>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</si>
  <si>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</si>
  <si>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</si>
  <si>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</si>
  <si>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</si>
  <si>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</si>
  <si>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</si>
  <si>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</si>
  <si>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</si>
  <si>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</si>
  <si>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</si>
  <si>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</si>
  <si>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</si>
  <si>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</si>
  <si>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</si>
  <si>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</si>
  <si>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</si>
  <si>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</si>
  <si>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</si>
  <si>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</si>
  <si>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</si>
  <si>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</si>
  <si>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</si>
  <si>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</si>
  <si>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</si>
  <si>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</si>
  <si>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</si>
  <si>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</si>
  <si>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</si>
  <si>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</si>
  <si>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</si>
  <si>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</si>
  <si>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</si>
  <si>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</si>
  <si>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</si>
  <si>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</si>
  <si>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</si>
  <si>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</si>
  <si>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</si>
  <si>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</si>
  <si>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</si>
  <si>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</si>
  <si>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</si>
  <si>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</si>
  <si>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</si>
  <si>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</si>
  <si>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</si>
  <si>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</si>
  <si>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</si>
  <si>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</si>
  <si>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</si>
  <si>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</si>
  <si>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</si>
  <si>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</si>
  <si>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</si>
  <si>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</si>
  <si>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</si>
  <si>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</si>
  <si>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</si>
  <si>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</si>
  <si>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</si>
  <si>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</si>
  <si>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</si>
  <si>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</si>
  <si>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</si>
  <si>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</si>
  <si>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</si>
  <si>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</si>
  <si>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</si>
  <si>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</si>
  <si>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</si>
  <si>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</si>
  <si>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</si>
  <si>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</si>
  <si>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</si>
  <si>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</si>
  <si>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</si>
  <si>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</si>
  <si>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</si>
  <si>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</si>
  <si>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</si>
  <si>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</si>
  <si>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</si>
  <si>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</si>
  <si>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</si>
  <si>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</si>
  <si>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</si>
  <si>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</si>
  <si>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</si>
  <si>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</si>
  <si>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</si>
  <si>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</si>
  <si>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</si>
  <si>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</si>
  <si>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</si>
  <si>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</si>
  <si>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</si>
  <si>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</si>
  <si>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</si>
  <si>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</si>
  <si>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</si>
  <si>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</si>
  <si>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</si>
  <si>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</si>
  <si>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</si>
  <si>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</si>
  <si>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</si>
  <si>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</si>
  <si>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</si>
  <si>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</si>
  <si>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</si>
  <si>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</si>
  <si>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</si>
  <si>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</si>
  <si>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</si>
  <si>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</si>
  <si>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</si>
  <si>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</si>
  <si>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</si>
  <si>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</si>
  <si>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</si>
  <si>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</si>
  <si>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</si>
  <si>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</si>
  <si>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</si>
  <si>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</si>
  <si>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</si>
  <si>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</si>
  <si>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</si>
  <si>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</si>
  <si>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</si>
  <si>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</si>
  <si>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</si>
  <si>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</si>
  <si>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</si>
  <si>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</si>
  <si>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</si>
  <si>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</si>
  <si>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</si>
  <si>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</si>
  <si>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</si>
  <si>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</si>
  <si>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</si>
  <si>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</si>
  <si>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</si>
  <si>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</si>
  <si>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</si>
  <si>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</si>
  <si>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</si>
  <si>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</si>
  <si>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</si>
  <si>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</si>
  <si>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</si>
  <si>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</si>
  <si>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</si>
  <si>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</si>
  <si>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</si>
  <si>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</si>
  <si>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</si>
  <si>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</si>
  <si>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</si>
  <si>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</si>
  <si>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</si>
  <si>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</si>
  <si>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</si>
  <si>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</si>
  <si>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</si>
  <si>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</si>
  <si>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</si>
  <si>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</si>
  <si>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</si>
  <si>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</si>
  <si>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</si>
  <si>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</si>
  <si>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</si>
  <si>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</si>
  <si>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</si>
  <si>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</si>
  <si>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</si>
  <si>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</si>
  <si>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</si>
  <si>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</si>
  <si>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</si>
  <si>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</si>
  <si>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</si>
  <si>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</si>
  <si>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</si>
  <si>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</si>
  <si>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</si>
  <si>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</si>
  <si>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</si>
  <si>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</si>
  <si>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</si>
  <si>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</si>
  <si>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</si>
  <si>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</si>
  <si>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</si>
  <si>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</si>
  <si>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</si>
  <si>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</si>
  <si>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</si>
  <si>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</si>
  <si>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</si>
  <si>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</si>
  <si>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</si>
  <si>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</si>
  <si>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</si>
  <si>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</si>
  <si>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</si>
  <si>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</si>
  <si>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</si>
  <si>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</si>
  <si>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</si>
  <si>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</si>
  <si>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</si>
  <si>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</si>
  <si>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</si>
  <si>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</si>
  <si>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</si>
  <si>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</si>
  <si>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</si>
  <si>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</si>
  <si>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</si>
  <si>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</si>
  <si>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</si>
  <si>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</si>
  <si>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</si>
  <si>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</si>
  <si>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</si>
  <si>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</si>
  <si>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</si>
  <si>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</si>
  <si>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</si>
  <si>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</si>
  <si>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</si>
  <si>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</si>
  <si>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</si>
  <si>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</si>
  <si>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</si>
  <si>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</si>
  <si>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</si>
  <si>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</si>
  <si>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</si>
  <si>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</si>
  <si>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</si>
  <si>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</si>
  <si>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</si>
  <si>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</si>
  <si>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</si>
  <si>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</si>
  <si>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</si>
  <si>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</si>
  <si>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</si>
  <si>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</si>
  <si>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</si>
  <si>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</si>
  <si>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</si>
  <si>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</si>
  <si>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</si>
  <si>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</si>
  <si>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</si>
  <si>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</si>
  <si>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</si>
  <si>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</si>
  <si>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</si>
  <si>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</si>
  <si>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</si>
  <si>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</si>
  <si>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</si>
  <si>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</si>
  <si>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</si>
  <si>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</si>
  <si>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</si>
  <si>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</si>
  <si>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</si>
  <si>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</si>
  <si>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</si>
  <si>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</si>
  <si>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</si>
  <si>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</si>
  <si>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</si>
  <si>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</si>
  <si>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</si>
  <si>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</si>
  <si>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</si>
  <si>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</si>
  <si>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</si>
  <si>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</si>
  <si>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</si>
  <si>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</si>
  <si>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</si>
  <si>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</si>
  <si>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</si>
  <si>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</si>
  <si>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</si>
  <si>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</si>
  <si>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</si>
  <si>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</si>
  <si>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</si>
  <si>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</si>
  <si>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</si>
  <si>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</si>
  <si>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</si>
  <si>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</si>
  <si>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</si>
  <si>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</si>
  <si>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</si>
  <si>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</si>
  <si>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</si>
  <si>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</si>
  <si>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</si>
  <si>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</si>
  <si>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</si>
  <si>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</si>
  <si>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</si>
  <si>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</si>
  <si>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</si>
  <si>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</si>
  <si>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</si>
  <si>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</si>
  <si>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</si>
  <si>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</si>
  <si>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</si>
  <si>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</si>
  <si>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</si>
  <si>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</si>
  <si>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</si>
  <si>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</si>
  <si>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</si>
  <si>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</si>
  <si>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</si>
  <si>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</si>
  <si>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</si>
  <si>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</si>
  <si>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</si>
  <si>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</si>
  <si>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</si>
  <si>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</si>
  <si>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</si>
  <si>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</si>
  <si>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</si>
  <si>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</si>
  <si>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</si>
  <si>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</si>
  <si>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</si>
  <si>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</si>
  <si>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</si>
  <si>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</si>
  <si>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</si>
  <si>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</si>
  <si>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</si>
  <si>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</si>
  <si>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</si>
  <si>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</si>
  <si>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</si>
  <si>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</si>
  <si>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</si>
  <si>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</si>
  <si>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</si>
  <si>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</si>
  <si>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</si>
  <si>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</si>
  <si>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</si>
  <si>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</si>
  <si>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</si>
  <si>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</si>
  <si>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</si>
  <si>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</si>
  <si>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</si>
  <si>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</si>
  <si>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</si>
  <si>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</si>
  <si>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</si>
  <si>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</si>
  <si>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</si>
  <si>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</si>
  <si>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</si>
  <si>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</si>
  <si>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</si>
  <si>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</si>
  <si>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</si>
  <si>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</si>
  <si>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</si>
  <si>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</si>
  <si>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</si>
  <si>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</si>
  <si>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</si>
  <si>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</si>
  <si>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</si>
  <si>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</si>
  <si>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</si>
  <si>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</si>
  <si>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</si>
  <si>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</si>
  <si>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</si>
  <si>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</si>
  <si>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</si>
  <si>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</si>
  <si>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</si>
  <si>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</si>
  <si>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</si>
  <si>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</si>
  <si>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</si>
  <si>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</si>
  <si>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</si>
  <si>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</si>
  <si>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</si>
  <si>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</si>
  <si>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</si>
  <si>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</si>
  <si>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</si>
  <si>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</si>
  <si>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</si>
  <si>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</si>
  <si>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</si>
  <si>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</si>
  <si>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</si>
  <si>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</si>
  <si>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</si>
  <si>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</si>
  <si>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</si>
  <si>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</si>
  <si>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</si>
  <si>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</si>
  <si>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</si>
  <si>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</si>
  <si>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</si>
  <si>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</si>
  <si>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</si>
  <si>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</si>
  <si>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</si>
  <si>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</si>
  <si>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</si>
  <si>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</si>
  <si>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</si>
  <si>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</si>
  <si>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</si>
  <si>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</si>
  <si>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</si>
  <si>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</si>
  <si>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</si>
  <si>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</si>
  <si>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</si>
  <si>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</si>
  <si>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</si>
  <si>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</si>
  <si>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</si>
  <si>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</si>
  <si>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</si>
  <si>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</si>
  <si>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</si>
  <si>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</si>
  <si>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</si>
  <si>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</si>
  <si>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</si>
  <si>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</si>
  <si>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</si>
  <si>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</si>
  <si>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</si>
  <si>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</si>
  <si>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</si>
  <si>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</si>
  <si>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</si>
  <si>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</si>
  <si>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</si>
  <si>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</si>
  <si>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</si>
  <si>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</si>
  <si>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</si>
  <si>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</si>
  <si>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</si>
  <si>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</si>
  <si>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</si>
  <si>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</si>
  <si>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</si>
  <si>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</si>
  <si>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</si>
  <si>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</si>
  <si>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</si>
  <si>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</si>
  <si>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</si>
  <si>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</si>
  <si>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</si>
  <si>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</si>
  <si>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</si>
  <si>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</si>
  <si>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</si>
  <si>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</si>
  <si>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</si>
  <si>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</si>
  <si>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</si>
  <si>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</si>
  <si>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</si>
  <si>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</si>
  <si>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</si>
  <si>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</si>
  <si>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</si>
  <si>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</si>
  <si>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</si>
  <si>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</si>
  <si>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</si>
  <si>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</si>
  <si>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</si>
  <si>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</si>
  <si>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</si>
  <si>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</si>
  <si>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</si>
  <si>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</si>
  <si>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</si>
  <si>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</si>
  <si>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</si>
  <si>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</si>
  <si>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</si>
  <si>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</si>
  <si>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</si>
  <si>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</si>
  <si>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</si>
  <si>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</si>
  <si>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</si>
  <si>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</si>
  <si>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</si>
  <si>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</si>
  <si>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</si>
  <si>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</si>
  <si>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</si>
  <si>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</si>
  <si>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</si>
  <si>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</si>
  <si>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</si>
  <si>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</si>
  <si>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</si>
  <si>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</si>
  <si>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</si>
  <si>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</si>
  <si>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</si>
  <si>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</si>
  <si>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</si>
  <si>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</si>
  <si>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</si>
  <si>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</si>
  <si>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</si>
  <si>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</si>
  <si>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</si>
  <si>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</si>
  <si>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</si>
  <si>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</si>
  <si>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</si>
  <si>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</si>
  <si>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</si>
  <si>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</si>
  <si>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</si>
  <si>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</si>
  <si>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</si>
  <si>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</si>
  <si>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</si>
  <si>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</si>
  <si>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</si>
  <si>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</si>
  <si>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</si>
  <si>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</si>
  <si>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</si>
  <si>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</si>
  <si>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</si>
  <si>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</si>
  <si>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</si>
  <si>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</si>
  <si>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</si>
  <si>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</si>
  <si>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</si>
  <si>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</si>
  <si>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</si>
  <si>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</si>
  <si>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</si>
  <si>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</si>
  <si>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</si>
  <si>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</si>
  <si>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</si>
  <si>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</si>
  <si>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</si>
  <si>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</si>
  <si>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</si>
  <si>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</si>
  <si>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</si>
  <si>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</si>
  <si>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</si>
  <si>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</si>
  <si>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</si>
  <si>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</si>
  <si>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</si>
  <si>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</si>
  <si>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</si>
  <si>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</si>
  <si>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</si>
  <si>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</si>
  <si>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</si>
  <si>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</si>
  <si>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</si>
  <si>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</si>
  <si>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</si>
  <si>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</si>
  <si>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</si>
  <si>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</si>
  <si>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</si>
  <si>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</si>
  <si>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</si>
  <si>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</si>
  <si>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</si>
  <si>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</si>
  <si>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</si>
  <si>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</si>
  <si>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</si>
  <si>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</si>
  <si>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</si>
  <si>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</si>
  <si>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</si>
  <si>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</si>
  <si>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</si>
  <si>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</si>
  <si>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</si>
  <si>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</si>
  <si>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</si>
  <si>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</si>
  <si>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</si>
  <si>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</si>
  <si>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</si>
  <si>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</si>
  <si>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</si>
  <si>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</si>
  <si>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</si>
  <si>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</si>
  <si>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</si>
  <si>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</si>
  <si>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</si>
  <si>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</si>
  <si>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</si>
  <si>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</si>
  <si>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</si>
  <si>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</si>
  <si>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</si>
  <si>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</si>
  <si>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</si>
  <si>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</si>
  <si>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</si>
  <si>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</si>
  <si>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</si>
  <si>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</si>
  <si>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</si>
  <si>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</si>
  <si>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</si>
  <si>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</si>
  <si>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</si>
  <si>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</si>
  <si>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</si>
  <si>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</si>
  <si>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</si>
  <si>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</si>
  <si>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</si>
  <si>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</si>
  <si>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</si>
  <si>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</si>
  <si>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</si>
  <si>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</si>
  <si>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</si>
  <si>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</si>
  <si>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</si>
  <si>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</si>
  <si>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</si>
  <si>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</si>
  <si>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</si>
  <si>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</si>
  <si>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</si>
  <si>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</si>
  <si>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</si>
  <si>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</si>
  <si>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</si>
  <si>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</si>
  <si>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</si>
  <si>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</si>
  <si>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</si>
  <si>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</si>
  <si>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</si>
  <si>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</si>
  <si>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</si>
  <si>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</si>
  <si>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</si>
  <si>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</si>
  <si>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</si>
  <si>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</si>
  <si>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</si>
  <si>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</si>
  <si>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</si>
  <si>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</si>
  <si>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</si>
  <si>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</si>
  <si>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</si>
  <si>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</si>
  <si>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</si>
  <si>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</si>
  <si>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</si>
  <si>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</si>
  <si>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</si>
  <si>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</si>
  <si>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</si>
  <si>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</si>
  <si>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</si>
  <si>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</si>
  <si>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</si>
  <si>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</si>
  <si>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</si>
  <si>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</si>
  <si>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</si>
  <si>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</si>
  <si>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</si>
  <si>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</si>
  <si>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</si>
  <si>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</si>
  <si>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</si>
  <si>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</si>
  <si>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</si>
  <si>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</si>
  <si>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</si>
  <si>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</si>
  <si>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</si>
  <si>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</si>
  <si>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</si>
  <si>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</si>
  <si>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</si>
  <si>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</si>
  <si>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</si>
  <si>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</si>
  <si>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</si>
  <si>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</si>
  <si>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</si>
  <si>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</si>
  <si>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</si>
  <si>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</si>
  <si>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</si>
  <si>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</si>
  <si>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</si>
  <si>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</si>
  <si>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</si>
  <si>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</si>
  <si>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</si>
  <si>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</si>
  <si>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</si>
  <si>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</si>
  <si>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</si>
  <si>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</si>
  <si>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</si>
  <si>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</si>
  <si>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</si>
  <si>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</si>
  <si>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</si>
  <si>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</si>
  <si>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</si>
  <si>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</si>
  <si>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</si>
  <si>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</si>
  <si>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</si>
  <si>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</si>
  <si>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</si>
  <si>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</si>
  <si>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</si>
  <si>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</si>
  <si>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</si>
  <si>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</si>
  <si>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</si>
  <si>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</si>
  <si>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</si>
  <si>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</si>
  <si>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</si>
  <si>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</si>
  <si>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</si>
  <si>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</si>
  <si>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</si>
  <si>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</si>
  <si>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</si>
  <si>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</si>
  <si>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</si>
  <si>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</si>
  <si>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</si>
  <si>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</si>
  <si>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</si>
  <si>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</si>
  <si>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</si>
  <si>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</si>
  <si>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</si>
  <si>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</si>
  <si>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</si>
  <si>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</si>
  <si>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</si>
  <si>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</si>
  <si>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</si>
  <si>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</si>
  <si>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</si>
  <si>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</si>
  <si>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</si>
  <si>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</si>
  <si>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</si>
  <si>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</si>
  <si>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</si>
  <si>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</si>
  <si>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</si>
  <si>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</si>
  <si>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</si>
  <si>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</si>
  <si>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</si>
  <si>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</si>
  <si>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</si>
  <si>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</si>
  <si>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</si>
  <si>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</si>
  <si>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</si>
  <si>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</si>
  <si>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</si>
  <si>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</si>
  <si>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</si>
  <si>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</si>
  <si>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</si>
  <si>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</si>
  <si>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</si>
  <si>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</si>
  <si>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</si>
  <si>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</si>
  <si>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</si>
  <si>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</si>
  <si>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</si>
  <si>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</si>
  <si>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</si>
  <si>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</si>
  <si>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</si>
  <si>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</si>
  <si>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</si>
  <si>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</si>
  <si>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</si>
  <si>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</si>
  <si>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</si>
  <si>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</si>
  <si>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</si>
  <si>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</si>
  <si>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</si>
  <si>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</si>
  <si>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</si>
  <si>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</si>
  <si>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</si>
  <si>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</si>
  <si>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</si>
  <si>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</si>
  <si>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</si>
  <si>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</si>
  <si>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</si>
  <si>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</si>
  <si>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</si>
  <si>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</si>
  <si>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</si>
  <si>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</si>
  <si>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</si>
  <si>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</si>
  <si>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</si>
  <si>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</si>
  <si>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</si>
  <si>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</si>
  <si>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</si>
  <si>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</si>
  <si>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</si>
  <si>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</si>
  <si>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</si>
  <si>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</si>
  <si>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</si>
  <si>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</si>
  <si>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</si>
  <si>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</si>
  <si>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</si>
  <si>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</si>
  <si>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</si>
  <si>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</si>
  <si>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</si>
  <si>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</si>
  <si>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</si>
  <si>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</si>
  <si>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</si>
  <si>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</si>
  <si>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</si>
  <si>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</si>
  <si>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</si>
  <si>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</si>
  <si>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</si>
  <si>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</si>
  <si>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</si>
  <si>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</si>
  <si>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</si>
  <si>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</si>
  <si>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</si>
  <si>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</si>
  <si>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</si>
  <si>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</si>
  <si>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</si>
  <si>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</si>
  <si>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</si>
  <si>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</si>
  <si>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</si>
  <si>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</si>
  <si>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</si>
  <si>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</si>
  <si>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</si>
  <si>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</si>
  <si>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</si>
  <si>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</si>
  <si>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</si>
  <si>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</si>
  <si>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</si>
  <si>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</si>
  <si>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</si>
  <si>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</si>
  <si>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</si>
  <si>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</si>
  <si>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</si>
  <si>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</si>
  <si>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</si>
  <si>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</si>
  <si>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</si>
  <si>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</si>
  <si>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</si>
  <si>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</si>
  <si>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</si>
  <si>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</si>
  <si>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</si>
  <si>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</si>
  <si>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</si>
  <si>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</si>
  <si>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</si>
  <si>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</si>
  <si>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</si>
  <si>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</si>
  <si>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</si>
  <si>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</si>
  <si>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</si>
  <si>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</si>
  <si>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</si>
  <si>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</si>
  <si>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</si>
  <si>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</si>
  <si>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</si>
  <si>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</si>
  <si>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</si>
  <si>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</si>
  <si>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</si>
  <si>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</si>
  <si>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</si>
  <si>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</si>
  <si>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</si>
  <si>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</si>
  <si>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</si>
  <si>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</si>
  <si>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</si>
  <si>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</si>
  <si>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</si>
  <si>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</si>
  <si>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</si>
  <si>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</si>
  <si>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</si>
  <si>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</si>
  <si>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</si>
  <si>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</si>
  <si>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</si>
  <si>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</si>
  <si>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</si>
  <si>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</si>
  <si>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</si>
  <si>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</si>
  <si>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</si>
  <si>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</si>
  <si>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</si>
  <si>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</si>
  <si>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</si>
  <si>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</si>
  <si>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</si>
  <si>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</si>
  <si>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</si>
  <si>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</si>
  <si>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</si>
  <si>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</si>
  <si>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</si>
  <si>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</si>
  <si>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</si>
  <si>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</si>
  <si>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</si>
  <si>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</si>
  <si>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</si>
  <si>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</si>
  <si>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</si>
  <si>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</si>
  <si>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</si>
  <si>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</si>
  <si>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</si>
  <si>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</si>
  <si>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</si>
  <si>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</si>
  <si>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</si>
  <si>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</si>
  <si>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</si>
  <si>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</si>
  <si>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</si>
  <si>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</si>
  <si>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</si>
  <si>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</si>
  <si>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</si>
  <si>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</si>
  <si>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</si>
  <si>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</si>
  <si>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</si>
  <si>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</si>
  <si>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</si>
  <si>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</si>
  <si>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</si>
  <si>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</si>
  <si>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</si>
  <si>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</si>
  <si>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</si>
  <si>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</si>
  <si>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</si>
  <si>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</si>
  <si>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</si>
  <si>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</si>
  <si>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</si>
  <si>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</si>
  <si>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</si>
  <si>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</si>
  <si>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</si>
  <si>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</si>
  <si>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</si>
  <si>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</si>
  <si>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</si>
  <si>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</si>
  <si>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</si>
  <si>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</si>
  <si>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</si>
  <si>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</si>
  <si>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</si>
  <si>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</si>
  <si>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</si>
  <si>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</si>
  <si>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</si>
  <si>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</si>
  <si>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</si>
  <si>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</si>
  <si>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</si>
  <si>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</si>
  <si>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</si>
  <si>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</si>
  <si>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</si>
  <si>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</si>
  <si>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</si>
  <si>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</si>
  <si>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</si>
  <si>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</si>
  <si>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</si>
  <si>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</si>
  <si>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</si>
  <si>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</si>
  <si>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</si>
  <si>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</si>
  <si>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</si>
  <si>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</si>
  <si>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</si>
  <si>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</si>
  <si>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</si>
  <si>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</si>
  <si>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</si>
  <si>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</si>
  <si>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</si>
  <si>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</si>
  <si>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</si>
  <si>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</si>
  <si>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</si>
  <si>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</si>
  <si>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</si>
  <si>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</si>
  <si>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</si>
  <si>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</si>
  <si>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</si>
  <si>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</si>
  <si>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</si>
  <si>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</si>
  <si>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</si>
  <si>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</si>
  <si>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</si>
  <si>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</si>
  <si>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</si>
  <si>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</si>
  <si>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</si>
  <si>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</si>
  <si>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</si>
  <si>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</si>
  <si>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</si>
  <si>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</si>
  <si>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</si>
  <si>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</si>
  <si>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</si>
  <si>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</si>
  <si>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</si>
  <si>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</si>
  <si>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</si>
  <si>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</si>
  <si>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</si>
  <si>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</si>
  <si>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</si>
  <si>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</si>
  <si>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</si>
  <si>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</si>
  <si>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</si>
  <si>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</si>
  <si>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</si>
  <si>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</si>
  <si>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</si>
  <si>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</si>
  <si>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</si>
  <si>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</si>
  <si>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</si>
  <si>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</si>
  <si>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</si>
  <si>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</si>
  <si>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</si>
  <si>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</si>
  <si>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</si>
  <si>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</si>
  <si>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</si>
  <si>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</si>
  <si>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</si>
  <si>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</si>
  <si>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</si>
  <si>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</si>
  <si>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</si>
  <si>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</si>
  <si>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</si>
  <si>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</si>
  <si>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</si>
  <si>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</si>
  <si>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</si>
  <si>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</si>
  <si>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</si>
  <si>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</si>
  <si>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</si>
  <si>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</si>
  <si>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</si>
  <si>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</si>
  <si>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</si>
  <si>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</si>
  <si>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</si>
  <si>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</si>
  <si>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</si>
  <si>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</si>
  <si>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</si>
  <si>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</si>
  <si>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</si>
  <si>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</si>
  <si>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</si>
  <si>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</si>
  <si>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</si>
  <si>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</si>
  <si>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</si>
  <si>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</si>
  <si>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</si>
  <si>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</si>
  <si>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</si>
  <si>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</si>
  <si>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</si>
  <si>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</si>
  <si>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</si>
  <si>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</si>
  <si>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</si>
  <si>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</si>
  <si>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</si>
  <si>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</si>
  <si>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</si>
  <si>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</si>
  <si>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</si>
  <si>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</si>
  <si>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</si>
  <si>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</si>
  <si>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</si>
  <si>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</si>
  <si>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</si>
  <si>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</si>
  <si>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</si>
  <si>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</si>
  <si>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</si>
  <si>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</si>
  <si>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</si>
  <si>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</si>
  <si>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</si>
  <si>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</si>
  <si>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</si>
  <si>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</si>
  <si>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</si>
  <si>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</si>
  <si>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</si>
  <si>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</si>
  <si>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</si>
  <si>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</si>
  <si>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</si>
  <si>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</si>
  <si>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</si>
  <si>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</si>
  <si>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</si>
  <si>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</si>
  <si>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</si>
  <si>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</si>
  <si>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</si>
  <si>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</si>
  <si>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</si>
  <si>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</si>
  <si>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</si>
  <si>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</si>
  <si>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</si>
  <si>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</si>
  <si>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</si>
  <si>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</si>
  <si>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</si>
  <si>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</si>
  <si>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</si>
  <si>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</si>
  <si>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</si>
  <si>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</si>
  <si>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</si>
  <si>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</si>
  <si>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</si>
  <si>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</si>
  <si>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</si>
  <si>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</si>
  <si>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</si>
  <si>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</si>
  <si>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</si>
  <si>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</si>
  <si>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</si>
  <si>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</si>
  <si>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</si>
  <si>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</si>
  <si>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</si>
  <si>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</si>
  <si>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</si>
  <si>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</si>
  <si>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</si>
  <si>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</si>
  <si>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</si>
  <si>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</si>
  <si>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</si>
  <si>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</si>
  <si>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</si>
  <si>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</si>
  <si>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</si>
  <si>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</si>
  <si>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</si>
  <si>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</si>
  <si>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</si>
  <si>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</si>
  <si>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</si>
  <si>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</si>
  <si>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</si>
  <si>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</si>
  <si>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</si>
  <si>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</si>
  <si>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</si>
  <si>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</si>
  <si>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</si>
  <si>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</si>
  <si>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</si>
  <si>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</si>
  <si>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</si>
  <si>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</si>
  <si>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</si>
  <si>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</si>
  <si>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</si>
  <si>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</si>
  <si>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</si>
  <si>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</si>
  <si>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</si>
  <si>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</si>
  <si>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</si>
  <si>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</si>
  <si>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</si>
  <si>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</si>
  <si>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</si>
  <si>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</si>
  <si>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</si>
  <si>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</si>
  <si>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</si>
  <si>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</si>
  <si>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</si>
  <si>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</si>
  <si>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</si>
  <si>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</si>
  <si>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</si>
  <si>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</si>
  <si>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</si>
  <si>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</si>
  <si>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</si>
  <si>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</si>
  <si>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</si>
  <si>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</si>
  <si>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</si>
  <si>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</si>
  <si>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</si>
  <si>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</si>
  <si>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</si>
  <si>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</si>
  <si>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</si>
  <si>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</si>
  <si>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</si>
  <si>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</si>
  <si>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</si>
  <si>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</si>
  <si>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</si>
  <si>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</si>
  <si>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</si>
  <si>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</si>
  <si>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</si>
  <si>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</si>
  <si>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</si>
  <si>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</si>
  <si>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</si>
  <si>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</si>
  <si>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</si>
  <si>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</si>
  <si>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</si>
  <si>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</si>
  <si>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</si>
  <si>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</si>
  <si>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</si>
  <si>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</si>
  <si>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</si>
  <si>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</si>
  <si>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</si>
  <si>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</si>
  <si>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</si>
  <si>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</si>
  <si>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</si>
  <si>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</si>
  <si>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</si>
  <si>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</si>
  <si>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</si>
  <si>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</si>
  <si>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</si>
  <si>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</si>
  <si>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</si>
  <si>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</si>
  <si>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</si>
  <si>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</si>
  <si>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</si>
  <si>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</si>
  <si>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</si>
  <si>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</si>
  <si>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</si>
  <si>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</si>
  <si>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</si>
  <si>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</si>
  <si>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</si>
  <si>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</si>
  <si>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</si>
  <si>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</si>
  <si>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</si>
  <si>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</si>
  <si>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</si>
  <si>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</si>
  <si>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</si>
  <si>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</si>
  <si>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</si>
  <si>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</si>
  <si>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</si>
  <si>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</si>
  <si>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</si>
  <si>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</si>
  <si>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</si>
  <si>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</si>
  <si>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</si>
  <si>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</si>
  <si>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</si>
  <si>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</si>
  <si>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</si>
  <si>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</si>
  <si>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</si>
  <si>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</si>
  <si>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</si>
  <si>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</si>
  <si>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</si>
  <si>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</si>
  <si>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</si>
  <si>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</si>
  <si>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</si>
  <si>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</si>
  <si>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</si>
  <si>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</si>
  <si>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</si>
  <si>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</si>
  <si>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</si>
  <si>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</si>
  <si>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</si>
  <si>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</si>
  <si>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</si>
  <si>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</si>
  <si>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</si>
  <si>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</si>
  <si>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</si>
  <si>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</si>
  <si>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</si>
  <si>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</si>
  <si>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</si>
  <si>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</si>
  <si>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</si>
  <si>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</si>
  <si>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</si>
  <si>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</si>
  <si>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</si>
  <si>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</si>
  <si>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</si>
  <si>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</si>
  <si>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</si>
  <si>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</si>
  <si>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</si>
  <si>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</si>
  <si>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</si>
  <si>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</si>
  <si>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</si>
  <si>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</si>
  <si>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</si>
  <si>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</si>
  <si>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</si>
  <si>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</si>
  <si>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</si>
  <si>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</si>
  <si>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</si>
  <si>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</si>
  <si>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</si>
  <si>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</si>
  <si>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</si>
  <si>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</si>
  <si>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</si>
  <si>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</si>
  <si>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</si>
  <si>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</si>
  <si>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</si>
  <si>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</si>
  <si>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</si>
  <si>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</si>
  <si>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</si>
  <si>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</si>
  <si>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</si>
  <si>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</si>
  <si>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</si>
  <si>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</si>
  <si>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</si>
  <si>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</si>
  <si>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</si>
  <si>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</si>
  <si>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</si>
  <si>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</si>
  <si>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</si>
  <si>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</si>
  <si>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</si>
  <si>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</si>
  <si>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</si>
  <si>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</si>
  <si>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</si>
  <si>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</si>
  <si>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</si>
  <si>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</si>
  <si>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</si>
  <si>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</si>
  <si>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</si>
  <si>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</si>
  <si>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</si>
  <si>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</si>
  <si>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</si>
  <si>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</si>
  <si>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</si>
  <si>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</si>
  <si>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</si>
  <si>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</si>
  <si>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</si>
  <si>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</si>
  <si>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</si>
  <si>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</si>
  <si>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</si>
  <si>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</si>
  <si>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</si>
  <si>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</si>
  <si>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</si>
  <si>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</si>
  <si>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</si>
  <si>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</si>
  <si>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</si>
  <si>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</si>
  <si>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</si>
  <si>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</si>
  <si>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</si>
  <si>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</si>
  <si>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</si>
  <si>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</si>
  <si>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</si>
  <si>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</si>
  <si>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</si>
  <si>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</si>
  <si>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</si>
  <si>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</si>
  <si>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</si>
  <si>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</si>
  <si>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</si>
  <si>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</si>
  <si>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</si>
  <si>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</si>
  <si>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</si>
  <si>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</si>
  <si>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</si>
  <si>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</si>
  <si>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</si>
  <si>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</si>
  <si>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</si>
  <si>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</si>
  <si>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</si>
  <si>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</si>
  <si>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</si>
  <si>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</si>
  <si>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</si>
  <si>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</si>
  <si>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</si>
  <si>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</si>
  <si>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</si>
  <si>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</si>
  <si>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</si>
  <si>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</si>
  <si>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</si>
  <si>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</si>
  <si>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</si>
  <si>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</si>
  <si>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</si>
  <si>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</si>
  <si>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</si>
  <si>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</si>
  <si>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</si>
  <si>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</si>
  <si>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</si>
  <si>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</si>
  <si>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</si>
  <si>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</si>
  <si>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</si>
  <si>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</si>
  <si>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</si>
  <si>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</si>
  <si>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</si>
  <si>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</si>
  <si>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</si>
  <si>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</si>
  <si>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</si>
  <si>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</si>
  <si>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</si>
  <si>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</si>
  <si>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</si>
  <si>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</si>
  <si>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</si>
  <si>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</si>
  <si>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</si>
  <si>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</si>
  <si>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</si>
  <si>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</si>
  <si>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</si>
  <si>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</si>
  <si>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</si>
  <si>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</si>
  <si>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</si>
  <si>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</si>
  <si>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</si>
  <si>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</si>
  <si>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</si>
  <si>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</si>
  <si>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</si>
  <si>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</si>
  <si>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</si>
  <si>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</si>
  <si>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</si>
  <si>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</si>
  <si>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</si>
  <si>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</si>
  <si>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</si>
  <si>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</si>
  <si>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</si>
  <si>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</si>
  <si>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</si>
  <si>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</si>
  <si>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</si>
  <si>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</si>
  <si>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</si>
  <si>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</si>
  <si>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</si>
  <si>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</si>
  <si>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</si>
  <si>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</si>
  <si>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</si>
  <si>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</si>
  <si>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</si>
  <si>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</si>
  <si>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</si>
  <si>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</si>
  <si>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</si>
  <si>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</si>
  <si>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</si>
  <si>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</si>
  <si>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</si>
  <si>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</si>
  <si>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</si>
  <si>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</si>
  <si>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</si>
  <si>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</si>
  <si>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</si>
  <si>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</si>
  <si>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</si>
  <si>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</si>
  <si>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</si>
  <si>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</si>
  <si>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</si>
  <si>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</si>
  <si>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</si>
  <si>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</si>
  <si>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</si>
  <si>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</si>
  <si>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</si>
  <si>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</si>
  <si>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</si>
  <si>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</si>
  <si>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</si>
  <si>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</si>
  <si>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</si>
  <si>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</si>
  <si>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</si>
  <si>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</si>
  <si>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</si>
  <si>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</si>
  <si>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</si>
  <si>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</si>
  <si>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</si>
  <si>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</si>
  <si>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</si>
  <si>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</si>
  <si>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</si>
  <si>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</si>
  <si>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</si>
  <si>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</si>
  <si>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</si>
  <si>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</si>
  <si>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</si>
  <si>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</si>
  <si>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</si>
  <si>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</si>
  <si>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</si>
  <si>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</si>
  <si>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</si>
  <si>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</si>
  <si>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</si>
  <si>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</si>
  <si>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</si>
  <si>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</si>
  <si>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</si>
  <si>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</si>
  <si>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</si>
  <si>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</si>
  <si>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</si>
  <si>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</si>
  <si>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</si>
  <si>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</si>
  <si>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</si>
  <si>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</si>
  <si>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</si>
  <si>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</si>
  <si>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</si>
  <si>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</si>
  <si>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</si>
  <si>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</si>
  <si>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</si>
  <si>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</si>
  <si>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</si>
  <si>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</si>
  <si>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</si>
  <si>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</si>
  <si>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</si>
  <si>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</si>
  <si>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</si>
  <si>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</si>
  <si>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</si>
  <si>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</si>
  <si>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</si>
  <si>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</si>
  <si>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</si>
  <si>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</si>
  <si>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</si>
  <si>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</si>
  <si>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</si>
  <si>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</si>
  <si>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</si>
  <si>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</si>
  <si>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</si>
  <si>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</si>
  <si>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</si>
  <si>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</si>
  <si>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</si>
  <si>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</si>
  <si>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</si>
  <si>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</si>
  <si>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</si>
  <si>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</si>
  <si>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</si>
  <si>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</si>
  <si>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</si>
  <si>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</si>
  <si>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</si>
  <si>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</si>
  <si>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</si>
  <si>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</si>
  <si>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</si>
  <si>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</si>
  <si>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</si>
  <si>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</si>
  <si>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</si>
  <si>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</si>
  <si>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</si>
  <si>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</si>
  <si>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</si>
  <si>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</si>
  <si>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</si>
  <si>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</si>
  <si>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</si>
  <si>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</si>
  <si>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</si>
  <si>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</si>
  <si>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</si>
  <si>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</si>
  <si>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</si>
  <si>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</si>
  <si>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</si>
  <si>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</si>
  <si>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</si>
  <si>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</si>
  <si>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</si>
  <si>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</si>
  <si>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</si>
  <si>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</si>
  <si>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</si>
  <si>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</si>
  <si>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</si>
  <si>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</si>
  <si>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</si>
  <si>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</si>
  <si>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</si>
  <si>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</si>
  <si>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</si>
  <si>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</si>
  <si>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</si>
  <si>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</si>
  <si>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</si>
  <si>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</si>
  <si>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</si>
  <si>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</si>
  <si>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</si>
  <si>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</si>
  <si>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</si>
  <si>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</si>
  <si>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</si>
  <si>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</si>
  <si>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</si>
  <si>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</si>
  <si>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</si>
  <si>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</si>
  <si>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</si>
  <si>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</si>
  <si>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</si>
  <si>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</si>
  <si>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</si>
  <si>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</si>
  <si>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</si>
  <si>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</si>
  <si>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</si>
  <si>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</si>
  <si>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</si>
  <si>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</si>
  <si>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</si>
  <si>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</si>
  <si>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</si>
  <si>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</si>
  <si>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</si>
  <si>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</si>
  <si>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</si>
  <si>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</si>
  <si>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</si>
  <si>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</si>
  <si>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</si>
  <si>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</si>
  <si>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</si>
  <si>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</si>
  <si>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</si>
  <si>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</si>
  <si>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</si>
  <si>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</si>
  <si>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</si>
  <si>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</si>
  <si>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</si>
  <si>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</si>
  <si>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</si>
  <si>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</si>
  <si>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</si>
  <si>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</si>
  <si>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</si>
  <si>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</si>
  <si>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</si>
  <si>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</si>
  <si>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</si>
  <si>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</si>
  <si>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</si>
  <si>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</si>
  <si>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</si>
  <si>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</si>
  <si>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</si>
  <si>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</si>
  <si>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</si>
  <si>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</si>
  <si>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</si>
  <si>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</si>
  <si>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</si>
  <si>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</si>
  <si>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</si>
  <si>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</si>
  <si>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</si>
  <si>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</si>
  <si>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</si>
  <si>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</si>
  <si>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</si>
  <si>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</si>
  <si>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</si>
  <si>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</si>
  <si>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</si>
  <si>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</si>
  <si>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</si>
  <si>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</si>
  <si>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</si>
  <si>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</si>
  <si>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</si>
  <si>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</si>
  <si>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</si>
  <si>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</si>
  <si>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</si>
  <si>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</si>
  <si>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</si>
  <si>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</si>
  <si>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</si>
  <si>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</si>
  <si>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</si>
  <si>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</si>
  <si>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</si>
  <si>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</si>
  <si>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</si>
  <si>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</si>
  <si>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</si>
  <si>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</si>
  <si>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</si>
  <si>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</si>
  <si>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</si>
  <si>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</si>
  <si>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</si>
  <si>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</si>
  <si>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</si>
  <si>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</si>
  <si>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</si>
  <si>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</si>
  <si>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</si>
  <si>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</si>
  <si>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</si>
  <si>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</si>
  <si>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</si>
  <si>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</si>
  <si>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</si>
  <si>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</si>
  <si>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</si>
  <si>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</si>
  <si>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</si>
  <si>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</si>
  <si>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</si>
  <si>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</si>
  <si>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</si>
  <si>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</si>
  <si>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</si>
  <si>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</si>
  <si>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</si>
  <si>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</si>
  <si>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</si>
  <si>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</si>
  <si>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</si>
  <si>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</si>
  <si>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</si>
  <si>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</si>
  <si>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</si>
  <si>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</si>
  <si>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</si>
  <si>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</si>
  <si>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</si>
  <si>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</si>
  <si>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</si>
  <si>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</si>
  <si>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</si>
  <si>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</si>
  <si>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</si>
  <si>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</si>
  <si>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</si>
  <si>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</si>
  <si>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</si>
  <si>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</si>
  <si>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</si>
  <si>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</si>
  <si>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</si>
  <si>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</si>
  <si>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</si>
  <si>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</si>
  <si>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</si>
  <si>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</si>
  <si>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</si>
  <si>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</si>
  <si>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</si>
  <si>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</si>
  <si>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</si>
  <si>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</si>
  <si>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</si>
  <si>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</si>
  <si>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</si>
  <si>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</si>
  <si>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</si>
  <si>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</si>
  <si>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</si>
  <si>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</si>
  <si>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</si>
  <si>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</si>
  <si>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</si>
  <si>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</si>
  <si>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</si>
  <si>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</si>
  <si>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</si>
  <si>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</si>
  <si>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</si>
  <si>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</si>
  <si>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</si>
  <si>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</si>
  <si>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</si>
  <si>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</si>
  <si>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</si>
  <si>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</si>
  <si>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</si>
  <si>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</si>
  <si>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</si>
  <si>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</si>
  <si>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</si>
  <si>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</si>
  <si>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</si>
  <si>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</si>
  <si>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</si>
  <si>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</si>
  <si>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</si>
  <si>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</si>
  <si>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</si>
  <si>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</si>
  <si>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</si>
  <si>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</si>
  <si>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</si>
  <si>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</si>
  <si>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</si>
  <si>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</si>
  <si>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</si>
  <si>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</si>
  <si>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</si>
  <si>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</si>
  <si>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</si>
  <si>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</si>
  <si>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</si>
  <si>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</si>
  <si>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</si>
  <si>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</si>
  <si>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</si>
  <si>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</si>
  <si>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</si>
  <si>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</si>
  <si>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</si>
  <si>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</si>
  <si>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</si>
  <si>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</si>
  <si>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</si>
  <si>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</si>
  <si>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</si>
  <si>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</si>
  <si>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</si>
  <si>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</si>
  <si>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</si>
  <si>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</si>
  <si>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</si>
  <si>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</si>
  <si>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</si>
  <si>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</si>
  <si>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</si>
  <si>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</si>
  <si>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</si>
  <si>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</si>
  <si>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</si>
  <si>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</si>
  <si>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</si>
  <si>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</si>
  <si>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</si>
  <si>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</si>
  <si>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</si>
  <si>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</si>
  <si>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</si>
  <si>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</si>
  <si>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</si>
  <si>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</si>
  <si>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</si>
  <si>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</si>
  <si>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</si>
  <si>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</si>
  <si>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</si>
  <si>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</si>
  <si>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</si>
  <si>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</si>
  <si>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</si>
  <si>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</si>
  <si>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</si>
  <si>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</si>
  <si>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</si>
  <si>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</si>
  <si>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</si>
  <si>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</si>
  <si>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</si>
  <si>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</si>
  <si>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</si>
  <si>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</si>
  <si>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</si>
  <si>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</si>
  <si>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</si>
  <si>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</si>
  <si>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</si>
  <si>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</si>
  <si>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</si>
  <si>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</si>
  <si>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</si>
  <si>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</si>
  <si>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</si>
  <si>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</si>
  <si>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</si>
  <si>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</si>
  <si>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</si>
  <si>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</si>
  <si>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</si>
  <si>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</si>
  <si>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</si>
  <si>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</si>
  <si>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</si>
  <si>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</si>
  <si>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</si>
  <si>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</si>
  <si>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</si>
  <si>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</si>
  <si>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</si>
  <si>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</si>
  <si>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</si>
  <si>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</si>
  <si>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</si>
  <si>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</si>
  <si>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</si>
  <si>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</si>
  <si>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</si>
  <si>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</si>
  <si>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</si>
  <si>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</si>
  <si>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</si>
  <si>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</si>
  <si>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</si>
  <si>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</si>
  <si>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</si>
  <si>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</si>
  <si>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</si>
  <si>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</si>
  <si>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</si>
  <si>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</si>
  <si>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</si>
  <si>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</si>
  <si>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</si>
  <si>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</si>
  <si>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</si>
  <si>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</si>
  <si>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</si>
  <si>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</si>
  <si>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</si>
  <si>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</si>
  <si>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</si>
  <si>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</si>
  <si>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</si>
  <si>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</si>
  <si>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</si>
  <si>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</si>
  <si>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</si>
  <si>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</si>
  <si>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</si>
  <si>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</si>
  <si>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</si>
  <si>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</si>
  <si>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</si>
  <si>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</si>
  <si>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</si>
  <si>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</si>
  <si>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</si>
  <si>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</si>
  <si>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</si>
  <si>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</si>
  <si>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</si>
  <si>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</si>
  <si>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</si>
  <si>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</si>
  <si>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</si>
  <si>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</si>
  <si>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</si>
  <si>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</si>
  <si>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</si>
  <si>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</si>
  <si>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</si>
  <si>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</si>
  <si>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</si>
  <si>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</si>
  <si>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</si>
  <si>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</si>
  <si>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</si>
  <si>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</si>
  <si>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</si>
  <si>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</si>
  <si>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</si>
  <si>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</si>
  <si>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</si>
  <si>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</si>
  <si>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</si>
  <si>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</si>
  <si>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</si>
  <si>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</si>
  <si>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</si>
  <si>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</si>
  <si>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</si>
  <si>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</si>
  <si>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</si>
  <si>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</si>
  <si>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</si>
  <si>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</si>
  <si>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</si>
  <si>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</si>
  <si>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</si>
  <si>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</si>
  <si>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</si>
  <si>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</si>
  <si>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</si>
  <si>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</si>
  <si>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</si>
  <si>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</si>
  <si>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</si>
  <si>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</si>
  <si>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</si>
  <si>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</si>
  <si>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</si>
  <si>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</si>
  <si>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</si>
  <si>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</si>
  <si>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</si>
  <si>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</si>
  <si>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</si>
  <si>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</si>
  <si>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</si>
  <si>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</si>
  <si>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</si>
  <si>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</si>
  <si>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</si>
  <si>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</si>
  <si>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</si>
  <si>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</si>
  <si>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</si>
  <si>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</si>
  <si>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</si>
  <si>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</si>
  <si>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</si>
  <si>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</si>
  <si>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</si>
  <si>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</si>
  <si>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</si>
  <si>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</si>
  <si>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</si>
  <si>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</si>
  <si>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</si>
  <si>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</si>
  <si>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</si>
  <si>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</si>
  <si>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</si>
  <si>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</si>
  <si>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</si>
  <si>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</si>
  <si>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</si>
  <si>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</si>
  <si>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</si>
  <si>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</si>
  <si>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</si>
  <si>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</si>
  <si>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</si>
  <si>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</si>
  <si>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</si>
  <si>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</si>
  <si>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</si>
  <si>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</si>
  <si>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</si>
  <si>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</si>
  <si>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</si>
  <si>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</si>
  <si>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</si>
  <si>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</si>
  <si>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</si>
  <si>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</si>
  <si>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</si>
  <si>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</si>
  <si>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</si>
  <si>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</si>
  <si>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</si>
  <si>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</si>
  <si>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</si>
  <si>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</si>
  <si>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</si>
  <si>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</si>
  <si>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</si>
  <si>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</si>
  <si>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</si>
  <si>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</si>
  <si>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</si>
  <si>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</si>
  <si>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</si>
  <si>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</si>
  <si>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</si>
  <si>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</si>
  <si>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</si>
  <si>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</si>
  <si>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</si>
  <si>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</si>
  <si>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</si>
  <si>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</si>
  <si>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</si>
  <si>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</si>
  <si>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</si>
  <si>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</si>
  <si>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</si>
  <si>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</si>
  <si>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</si>
  <si>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</si>
  <si>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</si>
  <si>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</si>
  <si>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</si>
  <si>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</si>
  <si>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</si>
  <si>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</si>
  <si>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</si>
  <si>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</si>
  <si>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</si>
  <si>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</si>
  <si>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</si>
  <si>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</si>
  <si>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</si>
  <si>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</si>
  <si>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</si>
  <si>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</si>
  <si>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</si>
  <si>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</si>
  <si>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</si>
  <si>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</si>
  <si>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</si>
  <si>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</si>
  <si>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</si>
  <si>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</si>
  <si>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</si>
  <si>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</si>
  <si>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</si>
  <si>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</si>
  <si>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</si>
  <si>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</si>
  <si>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</si>
  <si>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</si>
  <si>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</si>
  <si>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</si>
  <si>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</si>
  <si>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</si>
  <si>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</si>
  <si>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</si>
  <si>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</si>
  <si>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</si>
  <si>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</si>
  <si>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</si>
  <si>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</si>
  <si>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</si>
  <si>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</si>
  <si>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</si>
  <si>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</si>
  <si>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</si>
  <si>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</si>
  <si>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</si>
  <si>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</si>
  <si>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</si>
  <si>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</si>
  <si>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</si>
  <si>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</si>
  <si>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</si>
  <si>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</si>
  <si>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</si>
  <si>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</si>
  <si>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</si>
  <si>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</si>
  <si>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</si>
  <si>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</si>
  <si>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</si>
  <si>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</si>
  <si>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</si>
  <si>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</si>
  <si>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</si>
  <si>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</si>
  <si>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</si>
  <si>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</si>
  <si>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</si>
  <si>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</si>
  <si>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</si>
  <si>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</si>
  <si>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</si>
  <si>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</si>
  <si>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</si>
  <si>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</si>
  <si>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</si>
  <si>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</si>
  <si>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</si>
  <si>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</si>
  <si>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</si>
  <si>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</si>
  <si>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</si>
  <si>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</si>
  <si>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</si>
  <si>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</si>
  <si>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</si>
  <si>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</si>
  <si>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</si>
  <si>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</si>
  <si>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</si>
  <si>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</si>
  <si>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</si>
  <si>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</si>
  <si>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</si>
  <si>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</si>
  <si>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</si>
  <si>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</si>
  <si>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</si>
  <si>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</si>
  <si>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</si>
  <si>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</si>
  <si>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</si>
  <si>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</si>
  <si>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</si>
  <si>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</si>
  <si>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</si>
  <si>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</si>
  <si>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</si>
  <si>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</si>
  <si>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</si>
  <si>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</si>
  <si>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</si>
  <si>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</si>
  <si>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</si>
  <si>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</si>
  <si>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</si>
  <si>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</si>
  <si>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</si>
  <si>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</si>
  <si>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</si>
  <si>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</si>
  <si>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</si>
  <si>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</si>
  <si>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</si>
  <si>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</si>
  <si>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</si>
  <si>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</si>
  <si>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</si>
  <si>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</si>
  <si>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</si>
  <si>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</si>
  <si>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</si>
  <si>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</si>
  <si>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</si>
  <si>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</si>
  <si>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</si>
  <si>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</si>
  <si>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</si>
  <si>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</si>
  <si>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</si>
  <si>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</si>
  <si>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</si>
  <si>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</si>
  <si>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</si>
  <si>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</si>
  <si>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</si>
  <si>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</si>
  <si>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</si>
  <si>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</si>
  <si>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</si>
  <si>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</si>
  <si>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</si>
  <si>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</si>
  <si>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</si>
  <si>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</si>
  <si>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</si>
  <si>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</si>
  <si>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</si>
  <si>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</si>
  <si>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</si>
  <si>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</si>
  <si>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</si>
  <si>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</si>
  <si>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</si>
  <si>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</si>
  <si>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</si>
  <si>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</si>
  <si>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</si>
  <si>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</si>
  <si>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</si>
  <si>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</si>
  <si>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</si>
  <si>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</si>
  <si>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</si>
  <si>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</si>
  <si>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</si>
  <si>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</si>
  <si>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</si>
  <si>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</si>
  <si>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</si>
  <si>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</si>
  <si>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</si>
  <si>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</si>
  <si>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</si>
  <si>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</si>
  <si>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</si>
  <si>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</si>
  <si>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</si>
  <si>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</si>
  <si>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</si>
  <si>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</si>
  <si>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</si>
  <si>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</si>
  <si>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</si>
  <si>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</si>
  <si>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</si>
  <si>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</si>
  <si>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</si>
  <si>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</si>
  <si>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</si>
  <si>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</si>
  <si>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</si>
  <si>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</si>
  <si>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</si>
  <si>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</si>
  <si>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</si>
  <si>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</si>
  <si>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</si>
  <si>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</si>
  <si>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</si>
  <si>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</si>
  <si>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</si>
  <si>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</si>
  <si>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</si>
  <si>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</si>
  <si>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</si>
  <si>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</si>
  <si>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</si>
  <si>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</si>
  <si>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</si>
  <si>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</si>
  <si>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</si>
  <si>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</si>
  <si>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</si>
  <si>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</si>
  <si>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</si>
  <si>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</si>
  <si>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</si>
  <si>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</si>
  <si>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</si>
  <si>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</si>
  <si>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</si>
  <si>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</si>
  <si>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</si>
  <si>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</si>
  <si>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</si>
  <si>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</si>
  <si>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</si>
  <si>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</si>
  <si>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</si>
  <si>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</si>
  <si>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</si>
  <si>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</si>
  <si>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</si>
  <si>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</si>
  <si>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</si>
  <si>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</si>
  <si>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</si>
  <si>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</si>
  <si>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</si>
  <si>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</si>
  <si>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</si>
  <si>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</si>
  <si>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</si>
  <si>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</si>
  <si>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</si>
  <si>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</si>
  <si>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</si>
  <si>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</si>
  <si>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</si>
  <si>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</si>
  <si>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</si>
  <si>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</si>
  <si>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</si>
  <si>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</si>
  <si>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</si>
  <si>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</si>
  <si>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</si>
  <si>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</si>
  <si>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</si>
  <si>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</si>
  <si>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</si>
  <si>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</si>
  <si>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</si>
  <si>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</si>
  <si>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</si>
  <si>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</si>
  <si>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</si>
  <si>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</si>
  <si>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</si>
  <si>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</si>
  <si>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</si>
  <si>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</si>
  <si>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</si>
  <si>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</si>
  <si>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</si>
  <si>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</si>
  <si>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</si>
  <si>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</si>
  <si>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</si>
  <si>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</si>
  <si>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</si>
  <si>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</si>
  <si>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</si>
  <si>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</si>
  <si>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</si>
  <si>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</si>
  <si>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</si>
  <si>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</si>
  <si>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</si>
  <si>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</si>
  <si>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</si>
  <si>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</si>
  <si>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</si>
  <si>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</si>
  <si>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</si>
  <si>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</si>
  <si>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</si>
  <si>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</si>
  <si>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</si>
  <si>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</si>
  <si>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</si>
  <si>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</si>
  <si>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</si>
  <si>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</si>
  <si>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</si>
  <si>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</si>
  <si>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</si>
  <si>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</si>
  <si>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</si>
  <si>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</si>
  <si>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</si>
  <si>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</si>
  <si>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</si>
  <si>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</si>
  <si>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</si>
  <si>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</si>
  <si>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</si>
  <si>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</si>
  <si>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</si>
  <si>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</si>
  <si>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</si>
  <si>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</si>
  <si>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</si>
  <si>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</si>
  <si>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</si>
  <si>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</si>
  <si>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</si>
  <si>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</si>
  <si>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</si>
  <si>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</si>
  <si>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</si>
  <si>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</si>
  <si>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</si>
  <si>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</si>
  <si>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</si>
  <si>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</si>
  <si>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</si>
  <si>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</si>
  <si>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</si>
  <si>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</si>
  <si>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</si>
  <si>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</si>
  <si>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</si>
  <si>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</si>
  <si>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</si>
  <si>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</si>
  <si>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</si>
  <si>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</si>
  <si>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</si>
  <si>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</si>
  <si>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</si>
  <si>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</si>
  <si>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</si>
  <si>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</si>
  <si>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</si>
  <si>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</si>
  <si>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</si>
  <si>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</si>
  <si>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</si>
  <si>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</si>
  <si>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</si>
  <si>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</si>
  <si>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</si>
  <si>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</si>
  <si>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</si>
  <si>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</si>
  <si>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</si>
  <si>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</si>
  <si>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</si>
  <si>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</si>
  <si>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</si>
  <si>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</si>
  <si>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</si>
  <si>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</si>
  <si>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</si>
  <si>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</si>
  <si>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</si>
  <si>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</si>
  <si>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</si>
  <si>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</si>
  <si>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</si>
  <si>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</si>
  <si>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</si>
  <si>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</si>
  <si>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</si>
  <si>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</si>
  <si>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</si>
  <si>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</si>
  <si>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</si>
  <si>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</si>
  <si>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</si>
  <si>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</si>
  <si>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</si>
  <si>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</si>
  <si>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</si>
  <si>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</si>
  <si>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</si>
  <si>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</si>
  <si>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</si>
  <si>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</si>
  <si>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</si>
  <si>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</si>
  <si>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</si>
  <si>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</si>
  <si>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</si>
  <si>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</si>
  <si>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</si>
  <si>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</si>
  <si>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</si>
  <si>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</si>
  <si>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</si>
  <si>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</si>
  <si>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</si>
  <si>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</si>
  <si>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</si>
  <si>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</si>
  <si>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</si>
  <si>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</si>
  <si>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</si>
  <si>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</si>
  <si>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</si>
  <si>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</si>
  <si>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</si>
  <si>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</si>
  <si>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</si>
  <si>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</si>
  <si>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</si>
  <si>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</si>
  <si>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</si>
  <si>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</si>
  <si>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</si>
  <si>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</si>
  <si>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</si>
  <si>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</si>
  <si>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</si>
  <si>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</si>
  <si>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</si>
  <si>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</si>
  <si>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</si>
  <si>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</si>
  <si>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</si>
  <si>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</si>
  <si>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</si>
  <si>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</si>
  <si>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</si>
  <si>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</si>
  <si>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</si>
  <si>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</si>
  <si>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</si>
  <si>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</si>
  <si>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</si>
  <si>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</si>
  <si>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</si>
  <si>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</si>
  <si>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</si>
  <si>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</si>
  <si>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</si>
  <si>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</si>
  <si>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</si>
  <si>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</si>
  <si>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</si>
  <si>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</si>
  <si>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</si>
  <si>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</si>
  <si>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</si>
  <si>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</si>
  <si>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</si>
  <si>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</si>
  <si>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</si>
  <si>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</si>
  <si>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</si>
  <si>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</si>
  <si>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</si>
  <si>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</si>
  <si>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</si>
  <si>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</si>
  <si>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</si>
  <si>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</si>
  <si>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</si>
  <si>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</si>
  <si>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</si>
  <si>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</si>
  <si>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</si>
  <si>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</si>
  <si>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</si>
  <si>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</si>
  <si>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</si>
  <si>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</si>
  <si>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</si>
  <si>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</si>
  <si>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</si>
  <si>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</si>
  <si>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</si>
  <si>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</si>
  <si>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</si>
  <si>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</si>
  <si>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</si>
  <si>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</si>
  <si>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</si>
  <si>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</si>
  <si>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</si>
  <si>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</si>
  <si>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</si>
  <si>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</si>
  <si>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</si>
  <si>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</si>
  <si>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</si>
  <si>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</si>
  <si>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</si>
  <si>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</si>
  <si>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</si>
  <si>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</si>
  <si>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</si>
  <si>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</si>
  <si>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</si>
  <si>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</si>
  <si>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</si>
  <si>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</si>
  <si>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</si>
  <si>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</si>
  <si>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</si>
  <si>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</si>
  <si>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</si>
  <si>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</si>
  <si>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</si>
  <si>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</si>
  <si>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</si>
  <si>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</si>
  <si>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</si>
  <si>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</si>
  <si>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</si>
  <si>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</si>
  <si>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</si>
  <si>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</si>
  <si>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</si>
  <si>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</si>
  <si>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</si>
  <si>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</si>
  <si>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</si>
  <si>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</si>
  <si>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</si>
  <si>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</si>
  <si>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</si>
  <si>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</si>
  <si>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</si>
  <si>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</si>
  <si>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</si>
  <si>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</si>
  <si>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</si>
  <si>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</si>
  <si>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</si>
  <si>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</si>
  <si>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</si>
  <si>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</si>
  <si>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</si>
  <si>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</si>
  <si>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</si>
  <si>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</si>
  <si>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</si>
  <si>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</si>
  <si>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</si>
  <si>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</si>
  <si>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</si>
  <si>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</si>
  <si>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</si>
  <si>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</si>
  <si>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</si>
  <si>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</si>
  <si>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</si>
  <si>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</si>
  <si>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</si>
  <si>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</si>
  <si>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</si>
  <si>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</si>
  <si>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</si>
  <si>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</si>
  <si>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</si>
  <si>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</si>
  <si>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</si>
  <si>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</si>
  <si>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</si>
  <si>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</si>
  <si>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</si>
  <si>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</si>
  <si>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</si>
  <si>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</si>
  <si>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</si>
  <si>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</si>
  <si>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</si>
  <si>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</si>
  <si>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</si>
  <si>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</si>
  <si>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</si>
  <si>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</si>
  <si>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</si>
  <si>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</si>
  <si>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</si>
  <si>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</si>
  <si>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</si>
  <si>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</si>
  <si>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</si>
  <si>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</si>
  <si>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</si>
  <si>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</si>
  <si>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</si>
  <si>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</si>
  <si>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</si>
  <si>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</si>
  <si>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</si>
  <si>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</si>
  <si>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</si>
  <si>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</si>
  <si>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</si>
  <si>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</si>
  <si>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</si>
  <si>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</si>
  <si>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</si>
  <si>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</si>
  <si>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</si>
  <si>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</si>
  <si>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</si>
  <si>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</si>
  <si>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</si>
  <si>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</si>
  <si>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</si>
  <si>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</si>
  <si>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</si>
  <si>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</si>
  <si>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</si>
  <si>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</si>
  <si>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</si>
  <si>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</si>
  <si>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</si>
  <si>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</si>
  <si>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</si>
  <si>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</si>
  <si>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</si>
  <si>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</si>
  <si>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</si>
  <si>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</si>
  <si>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</si>
  <si>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</si>
  <si>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</si>
  <si>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</si>
  <si>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</si>
  <si>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</si>
  <si>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</si>
  <si>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</si>
  <si>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</si>
  <si>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</si>
  <si>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</si>
  <si>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</si>
  <si>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</si>
  <si>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</si>
  <si>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</si>
  <si>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</si>
  <si>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</si>
  <si>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</si>
  <si>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</si>
  <si>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</si>
  <si>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</si>
  <si>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</si>
  <si>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</si>
  <si>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</si>
  <si>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</si>
  <si>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</si>
  <si>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</si>
  <si>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</si>
  <si>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</si>
  <si>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</si>
  <si>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</si>
  <si>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</si>
  <si>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</si>
  <si>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</si>
  <si>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</si>
  <si>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</si>
  <si>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</si>
  <si>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</si>
  <si>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</si>
  <si>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</si>
  <si>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</si>
  <si>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</si>
  <si>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</si>
  <si>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</si>
  <si>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</si>
  <si>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</si>
  <si>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</si>
  <si>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</si>
  <si>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</si>
  <si>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</si>
  <si>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</si>
  <si>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</si>
  <si>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</si>
  <si>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</si>
  <si>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</si>
  <si>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</si>
  <si>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</si>
  <si>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</si>
  <si>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</si>
  <si>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</si>
  <si>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</si>
  <si>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</si>
  <si>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</si>
  <si>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</si>
  <si>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</si>
  <si>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</si>
  <si>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</si>
  <si>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</si>
  <si>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</si>
  <si>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</si>
  <si>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</si>
  <si>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</si>
  <si>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</si>
  <si>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</si>
  <si>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</si>
  <si>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</si>
  <si>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</si>
  <si>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</si>
  <si>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</si>
  <si>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</si>
  <si>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</si>
  <si>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</si>
  <si>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</si>
  <si>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</si>
  <si>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</si>
  <si>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</si>
  <si>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</si>
  <si>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</si>
  <si>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</si>
  <si>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</si>
  <si>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</si>
  <si>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</si>
  <si>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</si>
  <si>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</si>
  <si>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</si>
  <si>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</si>
  <si>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</si>
  <si>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</si>
  <si>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</si>
  <si>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</si>
  <si>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</si>
  <si>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</si>
  <si>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</si>
  <si>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</si>
  <si>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</si>
  <si>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</si>
  <si>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</si>
  <si>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</si>
  <si>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</si>
  <si>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</si>
  <si>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</si>
  <si>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</si>
  <si>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</si>
  <si>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</si>
  <si>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</si>
  <si>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</si>
  <si>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</si>
  <si>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</si>
  <si>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</si>
  <si>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</si>
  <si>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</si>
  <si>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</si>
  <si>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</si>
  <si>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</si>
  <si>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</si>
  <si>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</si>
  <si>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</si>
  <si>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</si>
  <si>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</si>
  <si>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</si>
  <si>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</si>
  <si>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</si>
  <si>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</si>
  <si>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</si>
  <si>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</si>
  <si>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</si>
  <si>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</si>
  <si>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</si>
  <si>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</si>
  <si>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</si>
  <si>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</si>
  <si>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</si>
  <si>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</si>
  <si>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</si>
  <si>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</si>
  <si>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</si>
  <si>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</si>
  <si>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</si>
  <si>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</si>
  <si>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</si>
  <si>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</si>
  <si>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</si>
  <si>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</si>
  <si>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</si>
  <si>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</si>
  <si>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</si>
  <si>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</si>
  <si>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</si>
  <si>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</si>
  <si>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</si>
  <si>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</si>
  <si>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</si>
  <si>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</si>
  <si>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</si>
  <si>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</si>
  <si>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</si>
  <si>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</si>
  <si>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</si>
  <si>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</si>
  <si>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</si>
  <si>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</si>
  <si>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</si>
  <si>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</si>
  <si>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</si>
  <si>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</si>
  <si>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</si>
  <si>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</si>
  <si>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</si>
  <si>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</si>
  <si>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</si>
  <si>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</si>
  <si>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</si>
  <si>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</si>
  <si>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</si>
  <si>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</si>
  <si>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</si>
  <si>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</si>
  <si>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</si>
  <si>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</si>
  <si>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</si>
  <si>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</si>
  <si>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</si>
  <si>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</si>
  <si>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</si>
  <si>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</si>
  <si>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</si>
  <si>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</si>
  <si>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</si>
  <si>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</si>
  <si>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</si>
  <si>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</si>
  <si>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</si>
  <si>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</si>
  <si>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</si>
  <si>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</si>
  <si>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</si>
  <si>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</si>
  <si>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</si>
  <si>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</si>
  <si>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</si>
  <si>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</si>
  <si>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</si>
  <si>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</si>
  <si>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</si>
  <si>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</si>
  <si>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</si>
  <si>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</si>
  <si>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</si>
  <si>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</si>
  <si>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</si>
  <si>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</si>
  <si>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</si>
  <si>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</si>
  <si>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</si>
  <si>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</si>
  <si>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</si>
  <si>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</si>
  <si>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</si>
  <si>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</si>
  <si>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</si>
  <si>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</si>
  <si>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</si>
  <si>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</si>
  <si>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</si>
  <si>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</si>
  <si>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</si>
  <si>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</si>
  <si>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</si>
  <si>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</si>
  <si>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</si>
  <si>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</si>
  <si>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</si>
  <si>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</si>
  <si>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</si>
  <si>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</si>
  <si>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</si>
  <si>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</si>
  <si>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</si>
  <si>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</si>
  <si>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</si>
  <si>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</si>
  <si>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</si>
  <si>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</si>
  <si>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</si>
  <si>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</si>
  <si>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</si>
  <si>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</si>
  <si>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</si>
  <si>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</si>
  <si>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</si>
  <si>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</si>
  <si>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</si>
  <si>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</si>
  <si>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</si>
  <si>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</si>
  <si>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</si>
  <si>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</si>
  <si>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</si>
  <si>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</si>
  <si>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</si>
  <si>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</si>
  <si>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</si>
  <si>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</si>
  <si>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</si>
  <si>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</si>
  <si>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</si>
  <si>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</si>
  <si>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</si>
  <si>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</si>
  <si>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</si>
  <si>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</si>
  <si>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</si>
  <si>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</si>
  <si>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</si>
  <si>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</si>
  <si>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</si>
  <si>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</si>
  <si>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</si>
  <si>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</si>
  <si>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</si>
  <si>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</si>
  <si>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</si>
  <si>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</si>
  <si>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</si>
  <si>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</si>
  <si>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</si>
  <si>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</si>
  <si>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</si>
  <si>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</si>
  <si>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</si>
  <si>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</si>
  <si>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</si>
  <si>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</si>
  <si>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</si>
  <si>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</si>
  <si>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</si>
  <si>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</si>
  <si>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</si>
  <si>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</si>
  <si>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</si>
  <si>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</si>
  <si>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</si>
  <si>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</si>
  <si>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</si>
  <si>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</si>
  <si>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</si>
  <si>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</si>
  <si>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</si>
  <si>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</si>
  <si>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</si>
  <si>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</si>
  <si>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</si>
  <si>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</si>
  <si>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</si>
  <si>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</si>
  <si>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</si>
  <si>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</si>
  <si>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</si>
  <si>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</si>
  <si>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</si>
  <si>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</si>
  <si>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</si>
  <si>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</si>
  <si>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</si>
  <si>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</si>
  <si>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</si>
  <si>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</si>
  <si>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</si>
  <si>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</si>
  <si>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</si>
  <si>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</si>
  <si>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</si>
  <si>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</si>
  <si>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</si>
  <si>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</si>
  <si>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</si>
  <si>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</si>
  <si>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</si>
  <si>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</si>
  <si>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</si>
  <si>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</si>
  <si>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</si>
  <si>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</si>
  <si>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</si>
  <si>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</si>
  <si>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</si>
  <si>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</si>
  <si>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</si>
  <si>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</si>
  <si>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</si>
  <si>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</si>
  <si>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</si>
  <si>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</si>
  <si>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</si>
  <si>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</si>
  <si>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</si>
  <si>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</si>
  <si>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</si>
  <si>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</si>
  <si>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</si>
  <si>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</si>
  <si>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</si>
  <si>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</si>
  <si>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</si>
  <si>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</si>
  <si>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</si>
  <si>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</si>
  <si>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</si>
  <si>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</si>
  <si>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</si>
  <si>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</si>
  <si>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</si>
  <si>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</si>
  <si>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</si>
  <si>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</si>
  <si>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</si>
  <si>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</si>
  <si>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</si>
  <si>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</si>
  <si>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</si>
  <si>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</si>
  <si>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</si>
  <si>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</si>
  <si>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</si>
  <si>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</si>
  <si>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</si>
  <si>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</si>
  <si>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</si>
  <si>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</si>
  <si>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</si>
  <si>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</si>
  <si>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</si>
  <si>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</si>
  <si>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</si>
  <si>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</si>
  <si>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</si>
  <si>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</si>
  <si>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</si>
  <si>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</si>
  <si>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</si>
  <si>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</si>
  <si>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</si>
  <si>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</si>
  <si>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</si>
  <si>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</si>
  <si>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</si>
  <si>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</si>
  <si>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</si>
  <si>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</si>
  <si>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</si>
  <si>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</si>
  <si>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</si>
  <si>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</si>
  <si>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</si>
  <si>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</si>
  <si>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</si>
  <si>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</si>
  <si>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</si>
  <si>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</si>
  <si>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</si>
  <si>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</si>
  <si>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</si>
  <si>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</si>
  <si>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</si>
  <si>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</si>
  <si>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</si>
  <si>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</si>
  <si>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</si>
  <si>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</si>
  <si>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</si>
  <si>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</si>
  <si>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</si>
  <si>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</si>
  <si>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</si>
  <si>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</si>
  <si>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</si>
  <si>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</si>
  <si>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</si>
  <si>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</si>
  <si>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</si>
  <si>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</si>
  <si>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</si>
  <si>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</si>
  <si>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</si>
  <si>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</si>
  <si>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</si>
  <si>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</si>
  <si>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</si>
  <si>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</si>
  <si>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</si>
  <si>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</si>
  <si>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</si>
  <si>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</si>
  <si>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</si>
  <si>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</si>
  <si>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</si>
  <si>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</si>
  <si>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</si>
  <si>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</si>
  <si>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</si>
  <si>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</si>
  <si>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</si>
  <si>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</si>
  <si>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</si>
  <si>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</si>
  <si>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</si>
  <si>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</si>
  <si>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</si>
  <si>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</si>
  <si>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</si>
  <si>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</si>
  <si>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</si>
  <si>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</si>
  <si>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</si>
  <si>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</si>
  <si>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</si>
  <si>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</si>
  <si>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</si>
  <si>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</si>
  <si>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</si>
  <si>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</si>
  <si>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</si>
  <si>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</si>
  <si>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</si>
  <si>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</si>
  <si>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</si>
  <si>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</si>
  <si>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</si>
  <si>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</si>
  <si>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</si>
  <si>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</si>
  <si>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</si>
  <si>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</si>
  <si>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</si>
  <si>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</si>
  <si>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</si>
  <si>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</si>
  <si>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</si>
  <si>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</si>
  <si>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</si>
  <si>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</si>
  <si>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</si>
  <si>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</si>
  <si>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</si>
  <si>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</si>
  <si>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</si>
  <si>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</si>
  <si>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</si>
  <si>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</si>
  <si>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</si>
  <si>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</si>
  <si>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</si>
  <si>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</si>
  <si>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</si>
  <si>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</si>
  <si>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</si>
  <si>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</si>
  <si>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</si>
  <si>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</si>
  <si>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</si>
  <si>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</si>
  <si>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</si>
  <si>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</si>
  <si>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</si>
  <si>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</si>
  <si>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</si>
  <si>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</si>
  <si>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</si>
  <si>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</si>
  <si>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</si>
  <si>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</si>
  <si>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</si>
  <si>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</si>
  <si>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</si>
  <si>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</si>
  <si>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</si>
  <si>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</si>
  <si>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</si>
  <si>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</si>
  <si>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</si>
  <si>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</si>
  <si>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</si>
  <si>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</si>
  <si>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</si>
  <si>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</si>
  <si>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</si>
  <si>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</si>
  <si>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</si>
  <si>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</si>
  <si>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</si>
  <si>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</si>
  <si>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</si>
  <si>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</si>
  <si>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</si>
  <si>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</si>
  <si>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</si>
  <si>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</si>
  <si>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</si>
  <si>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</si>
  <si>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</si>
  <si>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</si>
  <si>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</si>
  <si>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</si>
  <si>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</si>
  <si>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</si>
  <si>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</si>
  <si>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</si>
  <si>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</si>
  <si>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</si>
  <si>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</si>
  <si>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</si>
  <si>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</si>
  <si>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</si>
  <si>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</si>
  <si>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</si>
  <si>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</si>
  <si>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</si>
  <si>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</si>
  <si>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</si>
  <si>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</si>
  <si>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</si>
  <si>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</si>
  <si>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</si>
  <si>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</si>
  <si>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</si>
  <si>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</si>
  <si>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</si>
  <si>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</si>
  <si>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</si>
  <si>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</si>
  <si>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</si>
  <si>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</si>
  <si>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</si>
  <si>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</si>
  <si>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</si>
  <si>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</si>
  <si>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</si>
  <si>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</si>
  <si>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</si>
  <si>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</si>
  <si>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</si>
  <si>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</si>
  <si>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</si>
  <si>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</si>
  <si>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</si>
  <si>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</si>
  <si>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</si>
  <si>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</si>
  <si>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</si>
  <si>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</si>
  <si>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</si>
  <si>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</si>
  <si>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</si>
  <si>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</si>
  <si>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</si>
  <si>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</si>
  <si>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</si>
  <si>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</si>
  <si>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</si>
  <si>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</si>
  <si>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</si>
  <si>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</si>
  <si>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</si>
  <si>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</si>
  <si>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</si>
  <si>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</si>
  <si>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</si>
  <si>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</si>
  <si>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</si>
  <si>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</si>
  <si>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</si>
  <si>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</si>
  <si>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</si>
  <si>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</si>
  <si>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</si>
  <si>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</si>
  <si>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</si>
  <si>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</si>
  <si>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</si>
  <si>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</si>
  <si>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</si>
  <si>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</si>
  <si>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</si>
  <si>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</si>
  <si>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</si>
  <si>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</si>
  <si>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</si>
  <si>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</si>
  <si>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</si>
  <si>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</si>
  <si>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</si>
  <si>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</si>
  <si>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</si>
  <si>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</si>
  <si>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</si>
  <si>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</si>
  <si>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</si>
  <si>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</si>
  <si>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</si>
  <si>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</si>
  <si>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</si>
  <si>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</si>
  <si>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</si>
  <si>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</si>
  <si>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</si>
  <si>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</si>
  <si>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</si>
  <si>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</si>
  <si>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</si>
  <si>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</si>
  <si>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</si>
  <si>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</si>
  <si>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</si>
  <si>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</si>
  <si>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</si>
  <si>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</si>
  <si>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</si>
  <si>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</si>
  <si>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</si>
  <si>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</si>
  <si>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</si>
  <si>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</si>
  <si>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</si>
  <si>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</si>
  <si>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</si>
  <si>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</si>
  <si>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</si>
  <si>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</si>
  <si>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</si>
  <si>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</si>
  <si>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</si>
  <si>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</si>
  <si>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</si>
  <si>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</si>
  <si>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</si>
  <si>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</si>
  <si>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</si>
  <si>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</si>
  <si>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</si>
  <si>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</si>
  <si>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</si>
  <si>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</si>
  <si>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</si>
  <si>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</si>
  <si>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</si>
  <si>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</si>
  <si>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</si>
  <si>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</si>
  <si>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</si>
  <si>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</si>
  <si>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</si>
  <si>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</si>
  <si>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</si>
  <si>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</si>
  <si>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</si>
  <si>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</si>
  <si>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</si>
  <si>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</si>
  <si>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</si>
  <si>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</si>
  <si>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</si>
  <si>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</si>
  <si>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</si>
  <si>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</si>
  <si>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</si>
  <si>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</si>
  <si>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</si>
  <si>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</si>
  <si>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</si>
  <si>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</si>
  <si>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</si>
  <si>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</si>
  <si>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</si>
  <si>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</si>
  <si>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</si>
  <si>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</si>
  <si>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</si>
  <si>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</si>
  <si>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</si>
  <si>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</si>
  <si>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</si>
  <si>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</si>
  <si>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</si>
  <si>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</si>
  <si>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</si>
  <si>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</si>
  <si>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</si>
  <si>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</si>
  <si>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</si>
  <si>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</si>
  <si>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</si>
  <si>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</si>
  <si>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</si>
  <si>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</si>
  <si>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</si>
  <si>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</si>
  <si>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</si>
  <si>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</si>
  <si>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</si>
  <si>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</si>
  <si>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</si>
  <si>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</si>
  <si>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</si>
  <si>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</si>
  <si>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</si>
  <si>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</si>
  <si>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</si>
  <si>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</si>
  <si>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</si>
  <si>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</si>
  <si>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</si>
  <si>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</si>
  <si>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</si>
  <si>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</si>
  <si>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</si>
  <si>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</si>
  <si>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</si>
  <si>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</si>
  <si>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</si>
  <si>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</si>
  <si>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</si>
  <si>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</si>
  <si>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</si>
  <si>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</si>
  <si>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</si>
  <si>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</si>
  <si>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</si>
  <si>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</si>
  <si>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</si>
  <si>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</si>
  <si>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</si>
  <si>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</si>
  <si>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</si>
  <si>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</si>
  <si>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</si>
  <si>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</si>
  <si>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</si>
  <si>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</si>
  <si>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</si>
  <si>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</si>
  <si>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</si>
  <si>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</si>
  <si>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</si>
  <si>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</si>
  <si>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</si>
  <si>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</si>
  <si>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</si>
  <si>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</si>
  <si>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</si>
  <si>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</si>
  <si>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</si>
  <si>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</si>
  <si>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</si>
  <si>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</si>
  <si>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</si>
  <si>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</si>
  <si>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</si>
  <si>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</si>
  <si>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</si>
  <si>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</si>
  <si>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</si>
  <si>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</si>
  <si>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</si>
  <si>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</si>
  <si>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</si>
  <si>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</si>
  <si>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</si>
  <si>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</si>
  <si>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</si>
  <si>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</si>
  <si>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</si>
  <si>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</si>
  <si>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</si>
  <si>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</si>
  <si>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</si>
  <si>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</si>
  <si>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</si>
  <si>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</si>
  <si>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</si>
  <si>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</si>
  <si>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</si>
  <si>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</si>
  <si>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</si>
  <si>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</si>
  <si>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</si>
  <si>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</si>
  <si>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</si>
  <si>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</si>
  <si>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</si>
  <si>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</si>
  <si>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</si>
  <si>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</si>
  <si>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</si>
  <si>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</si>
  <si>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</si>
  <si>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</si>
  <si>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</si>
  <si>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</si>
  <si>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</si>
  <si>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</si>
  <si>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</si>
  <si>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</si>
  <si>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</si>
  <si>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</si>
  <si>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</si>
  <si>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</si>
  <si>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</si>
  <si>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</si>
  <si>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</si>
  <si>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</si>
  <si>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</si>
  <si>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</si>
  <si>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</si>
  <si>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</si>
  <si>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</si>
  <si>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</si>
  <si>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</si>
  <si>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</si>
  <si>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</si>
  <si>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</si>
  <si>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</si>
  <si>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</si>
  <si>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</si>
  <si>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</si>
  <si>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</si>
  <si>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</si>
  <si>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</si>
  <si>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</si>
  <si>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</si>
  <si>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</si>
  <si>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</si>
  <si>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</si>
  <si>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</si>
  <si>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</si>
  <si>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</si>
  <si>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</si>
  <si>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</si>
  <si>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</si>
  <si>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</si>
  <si>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</si>
  <si>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</si>
  <si>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</si>
  <si>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</si>
  <si>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</si>
  <si>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</si>
  <si>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</si>
  <si>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</si>
  <si>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</si>
  <si>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</si>
  <si>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</si>
  <si>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</si>
  <si>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</si>
  <si>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</si>
  <si>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</si>
  <si>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</si>
  <si>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</si>
  <si>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</si>
  <si>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</si>
  <si>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</si>
  <si>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</si>
  <si>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</si>
  <si>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</si>
  <si>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</si>
  <si>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</si>
  <si>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</si>
  <si>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</si>
  <si>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</si>
  <si>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</si>
  <si>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</si>
  <si>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</si>
  <si>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</si>
  <si>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</si>
  <si>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</si>
  <si>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</si>
  <si>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</si>
  <si>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</si>
  <si>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</si>
  <si>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</si>
  <si>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</si>
  <si>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</si>
  <si>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</si>
  <si>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</si>
  <si>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</si>
  <si>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</si>
  <si>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</si>
  <si>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</si>
  <si>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</si>
  <si>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</si>
  <si>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</si>
  <si>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</si>
  <si>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</si>
  <si>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</si>
  <si>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</si>
  <si>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</si>
  <si>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</si>
  <si>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</si>
  <si>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</si>
  <si>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</si>
  <si>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</si>
  <si>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</si>
  <si>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</si>
  <si>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</si>
  <si>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</si>
  <si>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</si>
  <si>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</si>
  <si>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</si>
  <si>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</si>
  <si>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</si>
  <si>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</si>
  <si>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</si>
  <si>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</si>
  <si>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</si>
  <si>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</si>
  <si>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</si>
  <si>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</si>
  <si>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</si>
  <si>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</si>
  <si>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</si>
  <si>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</si>
  <si>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</si>
  <si>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</si>
  <si>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</si>
  <si>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</si>
  <si>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</si>
  <si>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</si>
  <si>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</si>
  <si>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</si>
  <si>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</si>
  <si>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</si>
  <si>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</si>
  <si>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</si>
  <si>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</si>
  <si>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</si>
  <si>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</si>
  <si>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</si>
  <si>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</si>
  <si>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</si>
  <si>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</si>
  <si>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</si>
  <si>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</si>
  <si>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</si>
  <si>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</si>
  <si>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</si>
  <si>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</si>
  <si>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</si>
  <si>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</si>
  <si>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</si>
  <si>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</si>
  <si>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</si>
  <si>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</si>
  <si>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</si>
  <si>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</si>
  <si>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</si>
  <si>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</si>
  <si>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</si>
  <si>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</si>
  <si>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</si>
  <si>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</si>
  <si>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</si>
  <si>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</si>
  <si>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</si>
  <si>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</si>
  <si>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</si>
  <si>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</si>
  <si>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</si>
  <si>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</si>
  <si>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</si>
  <si>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</si>
  <si>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</si>
  <si>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</si>
  <si>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</si>
  <si>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</si>
  <si>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</si>
  <si>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</si>
  <si>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</si>
  <si>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</si>
  <si>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</si>
  <si>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</si>
  <si>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</si>
  <si>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</si>
  <si>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</si>
  <si>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</si>
  <si>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</si>
  <si>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</si>
  <si>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</si>
  <si>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</si>
  <si>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</si>
  <si>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</si>
  <si>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</si>
  <si>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</si>
  <si>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</si>
  <si>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</si>
  <si>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</si>
  <si>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</si>
  <si>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</si>
  <si>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</si>
  <si>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</si>
  <si>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</si>
  <si>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</si>
  <si>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</si>
  <si>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</si>
  <si>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</si>
  <si>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</si>
  <si>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</si>
  <si>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</si>
  <si>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</si>
  <si>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</si>
  <si>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</si>
  <si>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</si>
  <si>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</si>
  <si>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</si>
  <si>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</si>
  <si>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</si>
  <si>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</si>
  <si>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</si>
  <si>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</si>
  <si>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</si>
  <si>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</si>
  <si>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</si>
  <si>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</si>
  <si>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</si>
  <si>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</si>
  <si>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</si>
  <si>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</si>
  <si>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</si>
  <si>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</si>
  <si>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</si>
  <si>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</si>
  <si>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</si>
  <si>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</si>
  <si>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</si>
  <si>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</si>
  <si>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</si>
  <si>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</si>
  <si>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</si>
  <si>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</si>
  <si>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</si>
  <si>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</si>
  <si>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</si>
  <si>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</si>
  <si>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</si>
  <si>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</si>
  <si>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</si>
  <si>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</si>
  <si>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</si>
  <si>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</si>
  <si>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</si>
  <si>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</si>
  <si>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</si>
  <si>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</si>
  <si>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</si>
  <si>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</si>
  <si>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</si>
  <si>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</si>
  <si>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</si>
  <si>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</si>
  <si>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</si>
  <si>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</si>
  <si>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</si>
  <si>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</si>
  <si>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</si>
  <si>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</si>
  <si>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</si>
  <si>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</si>
  <si>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</si>
  <si>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</si>
  <si>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</si>
  <si>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</si>
  <si>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</si>
  <si>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</si>
  <si>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</si>
  <si>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</si>
  <si>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</si>
  <si>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</si>
  <si>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</si>
  <si>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</si>
  <si>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</si>
  <si>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</si>
  <si>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</si>
  <si>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</si>
  <si>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</si>
  <si>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</si>
  <si>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</si>
  <si>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</si>
  <si>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</si>
  <si>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</si>
  <si>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</si>
  <si>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</si>
  <si>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</si>
  <si>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</si>
  <si>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</si>
  <si>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</si>
  <si>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</si>
  <si>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</si>
  <si>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</si>
  <si>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</si>
  <si>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</si>
  <si>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</si>
  <si>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</si>
  <si>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</si>
  <si>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</si>
  <si>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</si>
  <si>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</si>
  <si>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</si>
  <si>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</si>
  <si>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</si>
  <si>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</si>
  <si>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</si>
  <si>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</si>
  <si>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</si>
  <si>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</si>
  <si>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</si>
  <si>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</si>
  <si>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</si>
  <si>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</si>
  <si>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</si>
  <si>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</si>
  <si>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</si>
  <si>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</si>
  <si>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</si>
  <si>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</si>
  <si>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</si>
  <si>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</si>
  <si>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</si>
  <si>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</si>
  <si>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</si>
  <si>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</si>
  <si>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</si>
  <si>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</si>
  <si>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</si>
  <si>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</si>
  <si>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</si>
  <si>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</si>
  <si>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</si>
  <si>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</si>
  <si>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</si>
  <si>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</si>
  <si>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</si>
  <si>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</si>
  <si>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</si>
  <si>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</si>
  <si>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</si>
  <si>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</si>
  <si>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</si>
  <si>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</si>
  <si>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</si>
  <si>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</si>
  <si>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</si>
  <si>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</si>
  <si>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</si>
  <si>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</si>
  <si>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</si>
  <si>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</si>
  <si>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</si>
  <si>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</si>
  <si>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</si>
  <si>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</si>
  <si>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</si>
  <si>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</si>
  <si>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</si>
  <si>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</si>
  <si>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</si>
  <si>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</si>
  <si>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</si>
  <si>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</si>
  <si>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</si>
  <si>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</si>
  <si>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</si>
  <si>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</si>
  <si>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</si>
  <si>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</si>
  <si>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</si>
  <si>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</si>
  <si>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</si>
  <si>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</si>
  <si>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</si>
  <si>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</si>
  <si>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</si>
  <si>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</si>
  <si>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</si>
  <si>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</si>
  <si>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</si>
  <si>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</si>
  <si>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</si>
  <si>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</si>
  <si>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</si>
  <si>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</si>
  <si>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</si>
  <si>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</si>
  <si>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</si>
  <si>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</si>
  <si>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</si>
  <si>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</si>
  <si>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</si>
  <si>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</si>
  <si>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</si>
  <si>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</si>
  <si>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</si>
  <si>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</si>
  <si>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</si>
  <si>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</si>
  <si>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</si>
  <si>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</si>
  <si>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</si>
  <si>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</si>
  <si>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</si>
  <si>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</si>
  <si>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</si>
  <si>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</si>
  <si>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</si>
  <si>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</si>
  <si>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</si>
  <si>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</si>
  <si>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</si>
  <si>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</si>
  <si>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</si>
  <si>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</si>
  <si>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</si>
  <si>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</si>
  <si>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</si>
  <si>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</si>
  <si>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</si>
  <si>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</si>
  <si>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</si>
  <si>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</si>
  <si>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</si>
  <si>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</si>
  <si>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</si>
  <si>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</si>
  <si>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</si>
  <si>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</si>
  <si>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</si>
  <si>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</si>
  <si>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</si>
  <si>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</si>
  <si>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</si>
  <si>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</si>
  <si>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</si>
  <si>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</si>
  <si>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</si>
  <si>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</si>
  <si>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</si>
  <si>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</si>
  <si>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</si>
  <si>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</si>
  <si>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</si>
  <si>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</si>
  <si>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</si>
  <si>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</si>
  <si>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</si>
  <si>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</si>
  <si>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</si>
  <si>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</si>
  <si>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</si>
  <si>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</si>
  <si>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</si>
  <si>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</si>
  <si>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</si>
  <si>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</si>
  <si>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</si>
  <si>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</si>
  <si>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</si>
  <si>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</si>
  <si>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</si>
  <si>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</si>
  <si>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</si>
  <si>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</si>
  <si>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</si>
  <si>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</si>
  <si>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</si>
  <si>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</si>
  <si>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</si>
  <si>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</si>
  <si>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</si>
  <si>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</si>
  <si>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</si>
  <si>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</si>
  <si>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</si>
  <si>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</si>
  <si>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</si>
  <si>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</si>
  <si>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</si>
  <si>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</si>
  <si>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</si>
  <si>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</si>
  <si>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</si>
  <si>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</si>
  <si>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</si>
  <si>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</si>
  <si>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</si>
  <si>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</si>
  <si>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</si>
  <si>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</si>
  <si>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</si>
  <si>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</si>
  <si>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</si>
  <si>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</si>
  <si>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</si>
  <si>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</si>
  <si>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</si>
  <si>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</si>
  <si>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</si>
  <si>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</si>
  <si>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</si>
  <si>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</si>
  <si>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</si>
  <si>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</si>
  <si>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</si>
  <si>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</si>
  <si>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</si>
  <si>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</si>
  <si>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</si>
  <si>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</si>
  <si>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</si>
  <si>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</si>
  <si>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</si>
  <si>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</si>
  <si>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</si>
  <si>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</si>
  <si>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</si>
  <si>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</si>
  <si>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</si>
  <si>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</si>
  <si>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</si>
  <si>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</si>
  <si>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</si>
  <si>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</si>
  <si>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</si>
  <si>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</si>
  <si>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</si>
  <si>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</si>
  <si>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</si>
  <si>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</si>
  <si>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</si>
  <si>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</si>
  <si>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</si>
  <si>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</si>
  <si>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</si>
  <si>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</si>
  <si>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</si>
  <si>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</si>
  <si>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</si>
  <si>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</si>
  <si>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</si>
  <si>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</si>
  <si>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</si>
  <si>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</si>
  <si>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</si>
  <si>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</si>
  <si>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</si>
  <si>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</si>
  <si>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</si>
  <si>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</si>
  <si>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</si>
  <si>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</si>
  <si>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</si>
  <si>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</si>
  <si>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</si>
  <si>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</si>
  <si>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</si>
  <si>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</si>
  <si>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</si>
  <si>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</si>
  <si>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</si>
  <si>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</si>
  <si>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</si>
  <si>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</si>
  <si>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</si>
  <si>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</si>
  <si>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</si>
  <si>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</si>
  <si>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</si>
  <si>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</si>
  <si>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</si>
  <si>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</si>
  <si>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</si>
  <si>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</si>
  <si>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</si>
  <si>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</si>
  <si>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</si>
  <si>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</si>
  <si>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</si>
  <si>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</si>
  <si>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</si>
  <si>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</si>
  <si>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</si>
  <si>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</si>
  <si>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</si>
  <si>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</si>
  <si>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</si>
  <si>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</si>
  <si>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</si>
  <si>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</si>
  <si>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</si>
  <si>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</si>
  <si>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</si>
  <si>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</si>
  <si>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</si>
  <si>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</si>
  <si>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</si>
  <si>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</si>
  <si>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</si>
  <si>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</si>
  <si>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</si>
  <si>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</si>
  <si>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</si>
  <si>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</si>
  <si>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</si>
  <si>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</si>
  <si>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</si>
  <si>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</si>
  <si>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</si>
  <si>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</si>
  <si>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</si>
  <si>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</si>
  <si>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</si>
  <si>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</si>
  <si>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</si>
  <si>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</si>
  <si>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</si>
  <si>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</si>
  <si>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</si>
  <si>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</si>
  <si>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</si>
  <si>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</si>
  <si>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</si>
  <si>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</si>
  <si>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</si>
  <si>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</si>
  <si>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</si>
  <si>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</si>
  <si>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</si>
  <si>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</si>
  <si>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</si>
  <si>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</si>
  <si>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</si>
  <si>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</si>
  <si>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</si>
  <si>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</si>
  <si>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</si>
  <si>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</si>
  <si>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</si>
  <si>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</si>
  <si>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</si>
  <si>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</si>
  <si>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</si>
  <si>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</si>
  <si>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</si>
  <si>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</si>
  <si>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</si>
  <si>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</si>
  <si>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</si>
  <si>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</si>
  <si>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</si>
  <si>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</si>
  <si>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</si>
  <si>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</si>
  <si>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</si>
  <si>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</si>
  <si>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</si>
  <si>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</si>
  <si>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</si>
  <si>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</si>
  <si>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</si>
  <si>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</si>
  <si>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</si>
  <si>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</si>
  <si>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</si>
  <si>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</si>
  <si>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</si>
  <si>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</si>
  <si>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</si>
  <si>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</si>
  <si>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</si>
  <si>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</si>
  <si>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</si>
  <si>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</si>
  <si>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</si>
  <si>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</si>
  <si>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</si>
  <si>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</si>
  <si>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</si>
  <si>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</si>
  <si>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</si>
  <si>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</si>
  <si>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</si>
  <si>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</si>
  <si>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</si>
  <si>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</si>
  <si>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</si>
  <si>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</si>
  <si>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</si>
  <si>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</si>
  <si>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</si>
  <si>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</si>
  <si>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</si>
  <si>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</si>
  <si>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</si>
  <si>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</si>
  <si>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</si>
  <si>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</si>
  <si>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</si>
  <si>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</si>
  <si>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</si>
  <si>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</si>
  <si>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</si>
  <si>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</si>
  <si>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</si>
  <si>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</si>
  <si>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</si>
  <si>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</si>
  <si>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</si>
  <si>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</si>
  <si>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</si>
  <si>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</si>
  <si>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</si>
  <si>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</si>
  <si>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</si>
  <si>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</si>
  <si>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</si>
  <si>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</si>
  <si>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</si>
  <si>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</si>
  <si>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</si>
  <si>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</si>
  <si>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</si>
  <si>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</si>
  <si>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</si>
  <si>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</si>
  <si>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</si>
  <si>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</si>
  <si>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</si>
  <si>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</si>
  <si>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</si>
  <si>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</si>
  <si>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</si>
  <si>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</si>
  <si>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</si>
  <si>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</si>
  <si>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</si>
  <si>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</si>
  <si>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</si>
  <si>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</si>
  <si>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</si>
  <si>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</si>
  <si>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</si>
  <si>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</si>
  <si>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</si>
  <si>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</si>
  <si>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</si>
  <si>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</si>
  <si>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</si>
  <si>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</si>
  <si>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</si>
  <si>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</si>
  <si>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</si>
  <si>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</si>
  <si>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</si>
  <si>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</si>
  <si>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</si>
  <si>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</si>
  <si>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</si>
  <si>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</si>
  <si>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</si>
  <si>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</si>
  <si>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</si>
  <si>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</si>
  <si>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</si>
  <si>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</si>
  <si>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</si>
  <si>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</si>
  <si>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</si>
  <si>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</si>
  <si>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</si>
  <si>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</si>
  <si>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</si>
  <si>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</si>
  <si>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</si>
  <si>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</si>
  <si>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</si>
  <si>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</si>
  <si>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</si>
  <si>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</si>
  <si>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</si>
  <si>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</si>
  <si>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</si>
  <si>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</si>
  <si>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</si>
  <si>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</si>
  <si>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</si>
  <si>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</si>
  <si>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</si>
  <si>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</si>
  <si>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</si>
  <si>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</si>
  <si>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</si>
  <si>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</si>
  <si>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</si>
  <si>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</si>
  <si>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</si>
  <si>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</si>
  <si>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</si>
  <si>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</si>
  <si>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</si>
  <si>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</si>
  <si>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</si>
  <si>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</si>
  <si>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</si>
  <si>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</si>
  <si>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</si>
  <si>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</si>
  <si>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</si>
  <si>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</si>
  <si>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</si>
  <si>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</si>
  <si>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</si>
  <si>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</si>
  <si>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</si>
  <si>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</si>
  <si>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</si>
  <si>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</si>
  <si>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</si>
  <si>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</si>
  <si>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</si>
  <si>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</si>
  <si>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</si>
  <si>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</si>
  <si>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</si>
  <si>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</si>
  <si>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</si>
  <si>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</si>
  <si>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</si>
  <si>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</si>
  <si>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</si>
  <si>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</si>
  <si>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</si>
  <si>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</si>
  <si>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</si>
  <si>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</si>
  <si>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</si>
  <si>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</si>
  <si>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</si>
  <si>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</si>
  <si>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</si>
  <si>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</si>
  <si>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</si>
  <si>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</si>
  <si>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</si>
  <si>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</si>
  <si>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</si>
  <si>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</si>
  <si>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</si>
  <si>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</si>
  <si>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</si>
  <si>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</si>
  <si>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</si>
  <si>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</si>
  <si>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</si>
  <si>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</si>
  <si>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</si>
  <si>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</si>
  <si>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</si>
  <si>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</si>
  <si>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</si>
  <si>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</si>
  <si>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</si>
  <si>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</si>
  <si>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</si>
  <si>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</si>
  <si>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</si>
  <si>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</si>
  <si>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</si>
  <si>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</si>
  <si>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</si>
  <si>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</si>
  <si>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</si>
  <si>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</si>
  <si>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</si>
  <si>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</si>
  <si>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</si>
  <si>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</si>
  <si>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</si>
  <si>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</si>
  <si>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</si>
  <si>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</si>
  <si>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</si>
  <si>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</si>
  <si>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</si>
  <si>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</si>
  <si>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60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</si>
  <si>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</si>
  <si>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</si>
  <si>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</si>
  <si>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</si>
  <si>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</si>
  <si>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</si>
  <si>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</si>
  <si>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</si>
  <si>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</si>
  <si>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</si>
  <si>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TT-20251108-00619</t>
  </si>
  <si>
    <t>Emergency</t>
  </si>
  <si>
    <t>PCM-20251108-00001169</t>
  </si>
  <si>
    <t>ETA 100 mins</t>
  </si>
  <si>
    <t>PCM-20251108-00001198</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</si>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</sst>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306.68891851852095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45969.637344444447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45969.637344444447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45969.637344444447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45969.637344444447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45969.637344444447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45969.637344444447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45969.637344444447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45969.637344444447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45969.637344444447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45969.637344444447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45969.637344444447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45969.637344444447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45969.637344444447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45969.637344444447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45969.637344444447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45969.637344444447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45969.637344444447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45969.637344444447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45969.637344444447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45969.637344444447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45969.637344444447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45969.637344444447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45969.637344444447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45969.637344444447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45969.637344444447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45969.637344444447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45969.637344444447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45969.637344444447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45969.637344444447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45969.637344444447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45969.637344444447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45969.637344444447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45969.637344444447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45969.637344444447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45969.637344444447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45969.637344444447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45969.637344444447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45969.637344444447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45969.637344444447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45969.637344444447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45969.637344444447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45969.637344444447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45969.637344444447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45969.637344444447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45969.637344444447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45969.637344444447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45969.637344444447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45969.637344444447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45969.637344444447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45969.637344444447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45969.637344444447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45969.637344444447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45969.637344444447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45969.637344444447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45969.637344444447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45969.637344444447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45969.637344444447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45969.637344444447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45969.637344444447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45969.637344444447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45969.637344444447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45969.637344444447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45969.637344444447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45969.637344444447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45969.637344444447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45969.637344444447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45969.637344444447</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45969.637344444447</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144.63750648148562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45969.637344444447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45969.637344444447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45969.637344444447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45969.637344444447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45969.637344444447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45969.637344444447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45969.637344444447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45969.637344444447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45969.637344444447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45969.637344444447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45969.637344444447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45969.637344444447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45969.637344444447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45969.637344444447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45969.637344444447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45969.637344444447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45969.637344444447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45969.637344444447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45969.637344444447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45969.637344444447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45969.637344444447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45969.637344444447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45969.637344444447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45969.637344444447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45969.637344444447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45969.637344444447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45969.637344444447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45969.637344444447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45969.637344444447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45969.637344444447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45969.637344444447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45969.637344444447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45969.637344444447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45969.637344444447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45969.637344444447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45969.637344444447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45969.637344444447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45969.637344444447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45969.637344444447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45969.637344444447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45969.637344444447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45969.637344444447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45969.637344444447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45969.637344444447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45969.637344444447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45969.637344444447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45969.637344444447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45969.637344444447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45969.637344444447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45969.637344444447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45969.637344444447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45969.637344444447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45969.637344444447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45969.637344444447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45969.637344444447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45969.637344444447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45969.637344444447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45969.637344444447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45969.637344444447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45969.637344444447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45969.637344444447</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45969.637344444447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45969.637344444447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45969.637344444447</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45969.637344444447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45969.637344444447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45969.637344444447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45969.637344444447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45969.637344444447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45969.637344444447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45969.637344444447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45969.637344444447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45969.637344444447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45969.637344444447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45969.637344444447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45969.637344444447</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45969.637344444447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45969.637344444447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45969.637344444447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45969.637344444447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45969.637344444447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45969.637344444447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45969.637344444447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45969.637344444447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45969.637344444447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45969.637344444447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45969.637344444447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45969.637344444447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45969.637344444447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45969.637344444447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45969.637344444447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45969.637344444447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45969.637344444447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45969.637344444447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45969.637344444447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45969.637344444447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45969.637344444447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45969.637344444447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45969.637344444447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45969.637344444447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45969.637344444447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45969.637344444447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45969.637344444447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45969.637344444447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45969.637344444447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45969.637344444447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45969.637344444447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45969.637344444447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45969.637344444447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45969.637344444447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45969.637344444447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45969.637344444447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45969.637344444447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45969.637344444447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45969.637344444447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45969.637344444447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45969.637344444447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45969.637344444447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45969.637344444447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45969.637344444447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45969.637344444447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45969.637344444447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45969.637344444447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45969.637344444447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45969.637344444447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45969.637344444447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45969.637344444447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45969.637344444447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45969.637344444447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45969.637344444447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45969.637344444447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45969.637344444447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45969.637344444447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45969.637344444447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45969.637344444447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45969.637344444447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45969.637344444447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45969.637344444447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45969.637344444447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45969.637344444447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45969.637344444447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45969.637344444447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45969.637344444447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45969.637344444447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45969.637344444447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45969.637344444447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45969.637344444447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45969.637344444447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45969.637344444447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45969.637344444447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45969.637344444447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45969.637344444447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45969.637344444447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45969.637344444447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45969.637344444447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45969.637344444447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45969.637344444447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45969.637344444447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45969.637344444447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45969.637344444447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45969.637344444447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45969.637344444447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45969.637344444447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45969.637344444447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45969.637344444447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45969.637344444447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45969.637344444447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45969.637344444447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45969.637344444447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45969.637344444447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45969.637344444447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45969.637344444447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45969.637344444447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45969.637344444447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45969.637344444447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45969.637344444447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45969.637344444447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45969.637344444447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45969.637344444447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45969.637344444447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45969.637344444447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45969.637344444447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45969.637344444447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45969.637344444447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45969.637344444447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45969.637344444447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45969.637344444447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45969.637344444447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45969.637344444447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45969.637344444447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45969.637344444447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45969.637344444447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45969.637344444447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45969.637344444447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45969.637344444447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45969.637344444447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45969.637344444447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45969.637344444447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45969.637344444447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45969.637344444447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45969.637344444447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45969.637344444447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45969.637344444447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45969.637344444447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45969.637344444447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45969.637344444447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45969.637344444447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45969.637344444447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45969.637344444447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45969.637344444447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45969.637344444447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45969.637344444447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45969.637344444447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45969.637344444447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45969.637344444447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45969.637344444447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45969.637344444447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45969.637344444447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45969.637344444447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45969.637344444447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45969.637344444447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45969.637344444447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45969.637344444447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45969.637344444447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45969.637344444447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45969.637344444447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45969.637344444447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45969.637344444447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45969.637344444447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45969.637344444447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45969.637344444447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45969.637344444447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45969.637344444447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45969.637344444447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45969.637344444447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45969.637344444447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45969.637344444447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45969.637344444447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45969.637344444447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45969.637344444447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45969.637344444447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45969.637344444447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45969.637344444447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45969.637344444447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45969.637344444447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45969.637344444447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45969.637344444447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45969.637344444447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45969.637344444447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45969.637344444447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45969.637344444447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45969.637344444447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45969.637344444447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45969.637344444447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45969.637344444447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45969.637344444447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45969.637344444447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45969.637344444447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45969.637344444447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45969.637344444447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45969.637344444447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45969.637344444447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45969.637344444447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45969.637344444447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45969.637344444447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45969.637344444447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45969.637344444447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45969.637344444447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45969.637344444447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45969.637344444447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45969.637344444447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45969.637344444447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45969.637344444447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45969.637344444447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45969.637344444447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45969.637344444447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45969.637344444447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45969.637344444447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45969.637344444447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45969.637344444447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45969.637344444447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45969.637344444447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45969.637344444447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45969.637344444447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45969.637344444447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45969.637344444447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45969.637344444447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45969.637344444447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45969.637344444447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45969.637344444447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45969.637344444447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45969.637344444447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45969.637344444447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45969.637344444447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45969.637344444447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45969.637344444447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45969.637344444447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45969.637344444447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45969.637344444447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45969.637344444447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45969.637344444447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45969.637344444447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45969.637344444447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45969.637344444447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45969.637344444447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45969.637344444447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45969.637344444447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45969.637344444447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45969.637344444447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45969.637344444447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45969.637344444447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45969.637344444447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45969.637344444447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45969.637344444447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45969.637344444447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45969.637344444447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45969.637344444447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45969.637344444447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45969.637344444447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45969.637344444447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45969.637344444447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45969.637344444447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45969.637344444447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45969.637344444447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45969.637344444447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45969.637344444447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45969.637344444447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45969.637344444447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45969.637344444447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45969.637344444447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45969.637344444447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45969.637344444447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45969.637344444447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45969.637344444447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45969.637344444447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45969.637344444447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45969.637344444447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45969.637344444447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45969.637344444447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45969.637344444447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45969.637344444447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45969.637344444447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45969.637344444447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45969.637344444447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45969.637344444447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45969.637344444447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45969.637344444447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45969.637344444447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45969.637344444447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45969.637344444447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45969.637344444447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45969.637344444447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45969.637344444447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45969.637344444447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45969.637344444447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45969.637344444447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45969.637344444447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45969.637344444447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45969.637344444447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45969.637344444447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45969.637344444447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45969.637344444447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45969.637344444447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45969.637344444447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45969.637344444447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45969.637344444447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45969.637344444447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45969.637344444447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45969.637344444447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45969.637344444447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45969.637344444447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45969.637344444447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45969.637344444447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45969.637344444447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45969.637344444447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45969.637344444447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45969.637344444447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45969.637344444447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45969.637344444447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45969.637344444447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45969.637344444447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45969.637344444447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45969.637344444447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45969.637344444447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45969.637344444447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45969.637344444447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45969.637344444447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45969.637344444447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45969.637344444447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45969.637344444447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45969.637344444447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45969.637344444447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45969.637344444447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45969.637344444447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45969.637344444447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45969.637344444447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45969.637344444447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45969.637344444447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45969.637344444447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45969.637344444447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45969.637344444447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45969.637344444447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45969.637344444447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45969.637344444447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45969.637344444447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45969.637344444447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45969.637344444447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45969.637344444447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45969.637344444447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45969.637344444447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45969.637344444447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45969.637344444447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45969.637344444447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45969.637344444447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45969.637344444447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45969.637344444447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45969.637344444447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45969.637344444447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45969.637344444447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45969.637344444447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45969.637344444447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45969.637344444447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45969.637344444447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45969.637344444447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45969.637344444447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45969.637344444447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45969.637344444447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45969.637344444447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45969.637344444447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45969.637344444447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45969.637344444447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45969.637344444447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45969.637344444447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45969.637344444447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45969.637344444447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45969.637344444447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45969.637344444447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45969.637344444447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45969.637344444447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45969.637344444447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45969.637344444447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45969.637344444447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45969.637344444447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45969.637344444447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45969.637344444447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45969.637344444447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45969.637344444447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45969.637344444447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45969.637344444447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45969.637344444447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45969.637344444447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45969.637344444447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45969.637344444447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45969.637344444447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45969.637344444447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45969.637344444447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45969.637344444447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45969.637344444447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45969.637344444447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45969.637344444447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45969.637344444447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45969.637344444447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45969.637344444447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45969.637344444447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45969.637344444447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45969.637344444447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45969.637344444447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45969.637344444447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45969.637344444447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45969.637344444447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45969.637344444447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45969.637344444447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45969.637344444447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45969.637344444447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45969.637344444447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45969.637344444447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45969.637344444447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45969.637344444447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45969.637344444447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45969.637344444447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45969.637344444447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45969.637344444447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45969.637344444447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45969.637344444447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45969.637344444447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45969.637344444447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45969.637344444447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45969.637344444447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45969.637344444447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45969.637344444447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45969.637344444447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45969.637344444447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45969.637344444447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45969.637344444447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45969.637344444447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45969.637344444447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45969.637344444447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45969.637344444447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45969.637344444447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45969.637344444447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45969.637344444447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45969.637344444447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45969.637344444447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45969.637344444447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45969.637344444447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45969.637344444447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45969.637344444447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45969.637344444447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45969.637344444447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45969.637344444447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45969.637344444447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45969.637344444447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45969.637344444447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45969.637344444447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45969.637344444447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45969.637344444447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45969.637344444447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45969.637344444447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45969.637344444447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45969.637344444447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45969.637344444447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45969.637344444447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45969.637344444447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45969.637344444447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45969.637344444447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45969.637344444447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45969.637344444447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45969.637344444447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45969.637344444447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45969.637344444447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45969.637344444447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45969.637344444447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45969.637344444447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45969.637344444447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45969.637344444447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45969.637344444447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45969.637344444447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45969.637344444447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45969.637344444447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45969.637344444447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45969.637344444447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45969.637344444447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45969.637344444447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45969.637344444447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45969.637344444447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45969.637344444447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45969.637344444447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45969.637344444447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45969.637344444447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45969.637344444447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45969.637344444447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45969.637344444447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45969.637344444447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45969.637344444447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45969.637344444447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45969.637344444447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45969.637344444447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45969.637344444447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45969.637344444447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45969.637344444447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45969.637344444447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45969.637344444447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45969.637344444447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45969.637344444447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45969.637344444447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45969.637344444447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45969.637344444447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45969.637344444447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45969.637344444447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45969.637344444447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45969.637344444447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45969.637344444447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45969.637344444447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45969.637344444447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45969.637344444447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45969.637344444447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45969.637344444447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45969.637344444447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45969.637344444447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45969.637344444447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45969.637344444447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45969.637344444447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45969.637344444447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45969.637344444447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45969.637344444447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45969.637344444447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45969.637344444447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45969.637344444447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45969.637344444447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45969.637344444447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45969.637344444447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45969.637344444447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45969.637344444447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45969.637344444447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45969.637344444447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45969.637344444447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45969.637344444447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45969.637344444447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45969.637344444447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45969.637344444447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45969.637344444447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45969.637344444447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45969.637344444447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45969.637344444447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45969.637344444447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45969.637344444447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45969.637344444447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45969.637344444447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45969.637344444447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45969.637344444447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45969.637344444447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45969.637344444447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45969.637344444447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45969.637344444447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45969.637344444447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45969.637344444447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45969.637344444447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45969.637344444447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45969.637344444447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45969.637344444447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45969.637344444447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45969.637344444447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45969.637344444447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45969.637344444447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45969.637344444447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45969.637344444447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45969.637344444447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45969.637344444447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45969.637344444447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45969.637344444447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45969.637344444447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45969.637344444447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45969.637344444447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45969.637344444447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45969.637344444447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45969.637344444447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45969.637344444447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45969.637344444447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45969.637344444447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45969.637344444447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45969.637344444447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45969.637344444447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45969.637344444447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45969.637344444447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45969.637344444447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45969.637344444447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45969.637344444447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45969.637344444447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45969.637344444447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45969.637344444447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45969.637344444447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45969.637344444447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45969.637344444447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45969.637344444447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45969.637344444447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45969.637344444447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45969.637344444447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45969.637344444447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45969.637344444447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45969.637344444447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45969.637344444447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45969.637344444447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45969.637344444447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45969.637344444447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45969.637344444447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45969.637344444447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45969.637344444447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45969.637344444447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45969.637344444447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45969.637344444447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45969.637344444447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45969.637344444447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45969.637344444447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45969.637344444447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45969.637344444447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45969.637344444447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45969.637344444447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45969.637344444447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45969.637344444447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45969.637344444447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45969.637344444447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45969.637344444447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45969.637344444447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45969.637344444447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45969.637344444447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45969.637344444447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45969.637344444447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45969.637344444447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45969.637344444447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45969.637344444447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45969.637344444447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45969.637344444447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45969.637344444447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45969.637344444447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45969.637344444447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45969.637344444447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45969.637344444447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45969.637344444447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45969.637344444447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45969.637344444447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45969.637344444447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45969.637344444447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45969.637344444447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45969.637344444447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45969.637344444447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45969.637344444447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45969.637344444447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45969.637344444447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45969.637344444447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45969.637344444447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45969.637344444447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45969.637344444447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45969.637344444447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45969.637344444447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45969.637344444447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45969.637344444447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45969.637344444447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45969.637344444447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45969.637344444447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45969.637344444447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45969.637344444447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45969.637344444447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45969.637344444447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45969.637344444447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45969.637344444447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45969.637344444447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45969.637344444447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45969.637344444447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45969.637344444447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45969.637344444447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45969.637344444447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45969.637344444447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45969.637344444447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45969.637344444447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45969.637344444447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45969.637344444447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45969.637344444447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45969.637344444447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45969.637344444447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45969.637344444447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45969.637344444447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45969.637344444447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45969.637344444447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45969.637344444447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45969.637344444447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45969.637344444447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45969.637344444447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45969.637344444447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45969.637344444447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45969.637344444447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45969.637344444447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45969.637344444447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45969.637344444447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45969.637344444447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45969.637344444447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45969.637344444447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45969.637344444447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45969.637344444447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45969.637344444447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45969.637344444447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45969.637344444447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45969.637344444447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45969.637344444447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45969.637344444447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45969.637344444447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45969.637344444447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45969.637344444447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45969.637344444447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45969.637344444447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45969.637344444447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45969.637344444447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45969.637344444447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45969.637344444447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45969.637344444447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45969.637344444447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45969.637344444447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45969.637344444447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45969.637344444447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45969.637344444447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45969.637344444447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45969.637344444447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45969.637344444447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45969.637344444447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45969.637344444447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45969.637344444447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45969.637344444447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45969.637344444447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45969.637344444447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45969.637344444447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45969.637344444447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45969.637344444447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45969.637344444447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45969.637344444447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45969.637344444447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45969.637344444447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45969.637344444447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45969.637344444447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45969.637344444447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45969.637344444447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45969.637344444447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45969.637344444447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45969.637344444447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45969.637344444447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45969.637344444447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45969.637344444447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45969.637344444447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45969.637344444447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45969.637344444447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45969.637344444447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45969.637344444447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45969.637344444447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45969.637344444447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45969.637344444447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45969.637344444447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45969.637344444447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45969.637344444447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45969.637344444447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45969.637344444447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45969.637344444447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45969.637344444447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45969.637344444447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45969.637344444447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45969.637344444447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45969.637344444447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45969.637344444447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45969.637344444447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45969.637344444447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45969.637344444447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45969.637344444447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45969.637344444447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45969.637344444447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45969.637344444447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45969.637344444447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45969.637344444447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45969.637344444447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45969.637344444447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45969.637344444447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45969.637344444447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45969.637344444447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45969.637344444447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45969.637344444447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45969.637344444447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45969.637344444447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45969.637344444447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45969.637344444447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45969.637344444447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45969.637344444447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45969.637344444447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45969.637344444447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45969.637344444447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45969.637344444447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45969.637344444447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45969.637344444447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45969.637344444447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45969.637344444447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45969.637344444447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45969.637344444447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45969.637344444447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45969.637344444447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45969.637344444447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45969.637344444447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45969.637344444447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45969.637344444447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45969.637344444447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45969.637344444447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45969.637344444447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45969.637344444447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45969.637344444447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45969.637344444447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45969.637344444447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45969.637344444447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45969.637344444447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45969.637344444447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45969.637344444447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45969.637344444447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45969.637344444447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45969.637344444447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45969.637344444447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45969.637344444447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45969.637344444447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45969.637344444447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45969.637344444447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45969.637344444447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45969.637344444447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45969.637344444447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45969.637344444447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45969.637344444447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45969.637344444447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45969.637344444447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45969.637344444447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45969.637344444447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45969.637344444447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45969.637344444447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45969.637344444447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45969.637344444447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45969.637344444447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45969.637344444447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45969.637344444447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45969.637344444447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45969.637344444447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45969.637344444447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45969.637344444447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45969.637344444447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45969.637344444447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45969.637344444447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45969.637344444447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45969.637344444447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45969.637344444447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45969.637344444447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45969.637344444447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45969.637344444447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45969.637344444447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45969.637344444447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45969.637344444447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45969.637344444447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45969.637344444447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45969.637344444447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45969.637344444447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45969.637344444447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45969.637344444447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45969.637344444447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45969.637344444447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45969.637344444447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45969.637344444447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45969.637344444447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45969.637344444447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45969.637344444447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45969.637344444447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45969.637344444447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45969.637344444447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45969.637344444447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45969.637344444447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45969.637344444447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45969.637344444447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45969.637344444447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45969.637344444447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45969.637344444447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45969.637344444447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45969.637344444447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45969.637344444447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45969.637344444447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45969.637344444447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45969.637344444447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45969.637344444447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45969.637344444447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45969.637344444447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45969.637344444447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45969.637344444447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45969.637344444447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45969.637344444447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45969.637344444447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45969.637344444447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45969.637344444447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45969.637344444447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45969.637344444447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45969.637344444447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45969.637344444447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45969.637344444447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45969.637344444447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45969.637344444447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45969.637344444447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45969.637344444447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45969.637344444447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45969.637344444447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45969.637344444447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45969.637344444447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45969.637344444447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45969.637344444447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45969.637344444447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45969.637344444447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45969.637344444447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45969.637344444447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45969.637344444447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45969.637344444447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45969.637344444447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45969.637344444447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45969.637344444447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45969.637344444447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45969.637344444447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45969.637344444447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45969.637344444447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45969.637344444447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45969.637344444447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45969.637344444447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45969.637344444447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45969.637344444447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45969.637344444447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45969.637344444447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45969.637344444447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45969.637344444447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45969.637344444447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45969.637344444447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45969.637344444447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45969.637344444447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45969.637344444447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45969.637344444447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45969.637344444447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45969.637344444447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45969.637344444447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45969.637344444447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45969.637344444447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45969.637344444447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45969.637344444447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45969.637344444447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45969.637344444447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45969.637344444447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45969.637344444447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45969.637344444447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45969.637344444447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45969.637344444447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45969.637344444447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45969.637344444447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45969.637344444447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45969.637344444447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45969.637344444447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45969.637344444447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45969.637344444447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45969.637344444447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45969.637344444447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45969.637344444447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45969.637344444447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45969.637344444447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45969.637344444447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45969.637344444447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45969.637344444447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45969.637344444447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45969.637344444447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45969.637344444447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45969.637344444447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45969.637344444447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45969.637344444447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45969.637344444447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45969.637344444447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45969.637344444447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45969.637344444447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45969.637344444447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45969.637344444447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45969.637344444447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45969.637344444447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45969.637344444447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45969.637344444447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45969.637344444447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45969.637344444447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45969.637344444447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45969.637344444447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45969.637344444447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45969.637344444447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45969.637344444447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45969.637344444447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45969.637344444447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45969.637344444447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45969.637344444447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45969.637344444447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45969.637344444447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45969.637344444447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45969.637344444447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45969.637344444447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45969.637344444447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45969.637344444447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45969.637344444447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45969.637344444447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45969.637344444447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45969.637344444447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45969.637344444447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45969.637344444447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45969.637344444447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45969.637344444447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45969.637344444447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45969.637344444447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45969.637344444447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45969.637344444447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45969.637344444447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45969.637344444447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45969.637344444447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45969.637344444447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45969.637344444447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45969.637344444447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45969.637344444447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45969.637344444447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45969.637344444447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45969.637344444447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45969.637344444447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45969.637344444447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45969.637344444447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45969.637344444447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45969.637344444447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45969.637344444447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45969.637344444447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45969.637344444447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45969.637344444447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45969.637344444447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45969.637344444447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45969.637344444447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45969.637344444447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45969.637344444447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45969.637344444447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45969.637344444447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45969.637344444447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45969.637344444447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45969.637344444447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45969.637344444447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45969.637344444447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45969.637344444447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45969.637344444447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45969.637344444447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45969.637344444447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45969.637344444447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45969.637344444447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45969.637344444447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45969.637344444447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45969.637344444447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45969.637344444447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45969.637344444447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45969.637344444447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45969.637344444447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266.15662685185089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8.3536574078607373E-2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45969.637344444447</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45969.637344444447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45969.637344444447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45969.637344444447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45969.637344444447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45969.637344444447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45969.637344444447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45969.637344444447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45969.637344444447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45969.637344444447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45969.637344444447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45969.637344444447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45969.637344444447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45969.637344444447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45969.637344444447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45969.637344444447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45969.637344444447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45969.637344444447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45969.637344444447</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45969.637344444447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45969.637344444447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45969.637344444447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45969.637344444447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45969.637344444447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45969.637344444447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45969.637344444447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45969.637344444447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45969.637344444447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45969.637344444447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45969.637344444447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45969.637344444447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45969.637344444447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45969.637344444447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45969.637344444447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45969.637344444447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45969.637344444447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45969.637344444447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45969.637344444447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45969.637344444447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45969.637344444447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45969.637344444447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45969.637344444447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45969.637344444447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45969.637344444447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45969.637344444447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45969.637344444447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45969.637344444447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45969.637344444447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45969.637344444447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45969.637344444447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45969.637344444447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45969.637344444447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45969.637344444447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45969.637344444447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45969.637344444447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45969.637344444447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45969.637344444447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45969.637344444447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45969.637344444447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45969.637344444447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45969.637344444447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45969.637344444447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45969.637344444447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45969.637344444447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45969.637344444447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45969.637344444447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45969.637344444447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45969.637344444447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45969.637344444447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45969.637344444447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45969.637344444447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45969.637344444447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45969.637344444447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45969.637344444447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45969.637344444447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45969.637344444447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45969.637344444447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45969.637344444447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45969.637344444447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45969.637344444447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45969.637344444447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45969.637344444447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45969.637344444447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45969.637344444447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45969.637344444447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45969.637344444447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45969.637344444447</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tabSelected="1" workbookViewId="0">
      <selection activeCell="H6" sqref="H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77.805284259258769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43.448467129630444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20.976233333334676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10</v>
      </c>
      <c r="D6" s="124" t="s">
        <v>34360</v>
      </c>
      <c r="E6" s="124" t="s">
        <v>39122</v>
      </c>
      <c r="F6" s="125"/>
      <c r="G6" s="126">
        <f t="shared" ca="1" si="1"/>
        <v>45969.637344444447</v>
      </c>
      <c r="H6" s="125">
        <v>45969.62158564815</v>
      </c>
      <c r="I6" s="124" t="str">
        <f>IFERROR(VLOOKUP(D6,DB!A:F,6,0),"")</f>
        <v>SCECO</v>
      </c>
      <c r="J6" s="124" t="str">
        <f>IFERROR(VLOOKUP(D6,DB!A:G,7,0),"")</f>
        <v>Vandalized</v>
      </c>
      <c r="K6" s="124"/>
      <c r="L6" s="124" t="str">
        <f>IFERROR(VLOOKUP(D6,DB!A:I,9,0),"")</f>
        <v>Latis</v>
      </c>
    </row>
    <row r="7" spans="1:13">
      <c r="A7" s="124"/>
      <c r="B7" s="124" t="str">
        <f>IFERROR(VLOOKUP(D7,DB!A:K,11,0),"")</f>
        <v/>
      </c>
      <c r="C7" s="124"/>
      <c r="D7" s="124"/>
      <c r="E7" s="124"/>
      <c r="F7" s="125"/>
      <c r="G7" s="126">
        <f t="shared" ca="1" si="1"/>
        <v>45969.637344444447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45969.637344444447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45969.637344444447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45969.637344444447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45969.637344444447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45969.637344444447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45969.637344444447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45969.637344444447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45969.637344444447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45969.637344444447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45969.637344444447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45969.637344444447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45969.637344444447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45969.637344444447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45969.637344444447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45969.637344444447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45969.637344444447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45969.637344444447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45969.637344444447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45969.637344444447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45969.637344444447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45969.637344444447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45969.637344444447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45969.637344444447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45969.637344444447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45969.637344444447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45969.637344444447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45969.637344444447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45969.637344444447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45969.637344444447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45969.637344444447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45969.637344444447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45969.637344444447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45969.637344444447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45969.637344444447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45969.637344444447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45969.637344444447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45969.637344444447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45969.637344444447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45969.637344444447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45969.637344444447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45969.637344444447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45969.637344444447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45969.637344444447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45969.637344444447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45969.637344444447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45969.637344444447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45969.637344444447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45969.637344444447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45969.637344444447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45969.637344444447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45969.637344444447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45969.637344444447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45969.637344444447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45969.637344444447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45969.637344444447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45969.637344444447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45969.637344444447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45969.637344444447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45969.637344444447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45969.637344444447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45969.637344444447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45969.637344444447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45969.637344444447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45969.637344444447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45969.637344444447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45969.637344444447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45969.637344444447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45969.637344444447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45969.637344444447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45969.637344444447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45969.637344444447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45969.637344444447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45969.637344444447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45969.637344444447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45969.637344444447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45969.637344444447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45969.637344444447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45969.637344444447</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45969.637344444447</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45969.637344444447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45969.637344444447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45969.637344444447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45969.637344444447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45969.637344444447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45969.637344444447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45969.637344444447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45969.637344444447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45969.637344444447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45969.637344444447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45969.637344444447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45969.637344444447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45969.637344444447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45969.637344444447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45969.637344444447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45969.637344444447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45969.637344444447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45969.637344444447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45969.637344444447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45969.637344444447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45969.637344444447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45969.637344444447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45969.637344444447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45969.637344444447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45969.637344444447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45969.637344444447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45969.637344444447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45969.637344444447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45969.637344444447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45969.637344444447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45969.637344444447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45969.637344444447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45969.637344444447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45969.637344444447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45969.637344444447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45969.637344444447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45969.637344444447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45969.637344444447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45969.637344444447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45969.637344444447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45969.637344444447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45969.637344444447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45969.637344444447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45969.637344444447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45969.637344444447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45969.637344444447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45969.637344444447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45969.637344444447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45969.637344444447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45969.637344444447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45969.637344444447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45969.637344444447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45969.637344444447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45969.637344444447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45969.637344444447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45969.637344444447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45969.637344444447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45969.637344444447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45969.637344444447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45969.637344444447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45969.637344444447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45969.637344444447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45969.637344444447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45969.637344444447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45969.637344444447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45969.637344444447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45969.637344444447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45969.637344444447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45969.637344444447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45969.637344444447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45969.637344444447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45969.637344444447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45969.637344444447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45969.637344444447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45969.637344444447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45969.637344444447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45969.637344444447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45969.637344444447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45969.637344444447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45969.637344444447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45969.637344444447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45969.637344444447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45969.637344444447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45969.637344444447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45969.637344444447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45969.637344444447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45969.637344444447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45969.637344444447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45969.637344444447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45969.637344444447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45969.637344444447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45969.637344444447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45969.637344444447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45969.637344444447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45969.637344444447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45969.637344444447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45969.637344444447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45969.637344444447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45969.637344444447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45969.637344444447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45969.637344444447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45969.637344444447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45969.637344444447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45969.637344444447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45969.637344444447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45969.637344444447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45969.637344444447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45969.637344444447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45969.637344444447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45969.637344444447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45969.637344444447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45969.637344444447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45969.637344444447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45969.637344444447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45969.637344444447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45969.637344444447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45969.637344444447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45969.637344444447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45969.637344444447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45969.637344444447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45969.637344444447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45969.637344444447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45969.637344444447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45969.637344444447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45969.637344444447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45969.637344444447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45969.637344444447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45969.637344444447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45969.637344444447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45969.637344444447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45969.637344444447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45969.637344444447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45969.637344444447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45969.637344444447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45969.637344444447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45969.637344444447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45969.637344444447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45969.637344444447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45969.637344444447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45969.637344444447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45969.637344444447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45969.637344444447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45969.637344444447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45969.637344444447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45969.637344444447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45969.637344444447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45969.637344444447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45969.637344444447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45969.637344444447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45969.637344444447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45969.637344444447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45969.637344444447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45969.637344444447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45969.637344444447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45969.637344444447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45969.637344444447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45969.637344444447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45969.637344444447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45969.637344444447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45969.637344444447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45969.637344444447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45969.637344444447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45969.637344444447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45969.637344444447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45969.637344444447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45969.637344444447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45969.637344444447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45969.637344444447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45969.637344444447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45969.637344444447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45969.637344444447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45969.637344444447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45969.637344444447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45969.637344444447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45969.637344444447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45969.637344444447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45969.637344444447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45969.637344444447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45969.637344444447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45969.637344444447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45969.637344444447</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45969.637344444447</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45969.637344444447</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39006</v>
      </c>
      <c r="E2" s="124" t="s">
        <v>39021</v>
      </c>
      <c r="F2" s="144">
        <v>45969.579791666663</v>
      </c>
      <c r="G2" s="105">
        <f t="shared" ref="G2:G10" ca="1" si="0">IFERROR(NOW()-F2,"-")</f>
        <v>5.7552777783712372E-2</v>
      </c>
      <c r="H2" s="144">
        <v>45969.573935185188</v>
      </c>
      <c r="I2" s="142" t="str">
        <f>IFERROR(VLOOKUP(D2,DB!A:F,6,0),"")</f>
        <v>SCECO-Rental-Genset</v>
      </c>
      <c r="J2" s="142" t="str">
        <f>IFERROR(VLOOKUP(D2,DB!A:G,7,0),"")</f>
        <v>In progress</v>
      </c>
      <c r="K2" s="146" t="s">
        <v>39124</v>
      </c>
      <c r="L2" s="147" t="str">
        <f>IFERROR(VLOOKUP(D2,DB!A:I,9,0),"")</f>
        <v>Latis</v>
      </c>
    </row>
    <row r="3" spans="1:16382" ht="31.5" customHeight="1">
      <c r="A3" s="141" t="s">
        <v>39125</v>
      </c>
      <c r="B3" s="142" t="str">
        <f>IFERROR(VLOOKUP(D3,DB!A:K,11,0),"")</f>
        <v>R6</v>
      </c>
      <c r="C3" s="143">
        <v>1</v>
      </c>
      <c r="D3" s="145" t="s">
        <v>36662</v>
      </c>
      <c r="E3" s="124" t="s">
        <v>39021</v>
      </c>
      <c r="F3" s="144">
        <v>45969.589745370373</v>
      </c>
      <c r="G3" s="105">
        <f t="shared" ca="1" si="0"/>
        <v>4.7599074074241798E-2</v>
      </c>
      <c r="H3" s="144">
        <v>45969.583692129629</v>
      </c>
      <c r="I3" s="142" t="str">
        <f>IFERROR(VLOOKUP(D3,DB!A:F,6,0),"")</f>
        <v>SCECO</v>
      </c>
      <c r="J3" s="142" t="str">
        <f>IFERROR(VLOOKUP(D3,DB!A:G,7,0),"")</f>
        <v>Dead</v>
      </c>
      <c r="K3" s="146" t="s">
        <v>39126</v>
      </c>
      <c r="L3" s="147" t="str">
        <f>IFERROR(VLOOKUP(D3,DB!A:I,9,0),"")</f>
        <v>Latis</v>
      </c>
    </row>
    <row r="4" spans="1:16382" ht="31.5" customHeight="1">
      <c r="A4" s="141"/>
      <c r="B4" s="142" t="str">
        <f>IFERROR(VLOOKUP(D4,DB!A:K,11,0),"")</f>
        <v/>
      </c>
      <c r="C4" s="143"/>
      <c r="D4" s="145"/>
      <c r="E4" s="124"/>
      <c r="F4" s="144"/>
      <c r="G4" s="105">
        <f t="shared" ca="1" si="0"/>
        <v>45969.637344444447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45969.637344444447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45969.637344444447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45969.637344444447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45969.637344444447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ca="1" si="0"/>
        <v>45969.637344444447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5"/>
      <c r="E10" s="124"/>
      <c r="F10" s="144"/>
      <c r="G10" s="105">
        <f t="shared" ca="1" si="0"/>
        <v>45969.637344444447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5"/>
      <c r="E11" s="124"/>
      <c r="F11" s="144"/>
      <c r="G11" s="105">
        <f t="shared" ref="G11:G30" ca="1" si="1">IFERROR(NOW()-F11,"-")</f>
        <v>45969.637344444447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45969.637344444447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45969.637344444447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45969.637344444447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45969.637344444447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45969.637344444447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45969.637344444447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45969.637344444447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45969.637344444447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45969.637344444447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45969.637344444447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45969.637344444447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45969.637344444447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45969.637344444447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45969.637344444447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45969.637344444447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45969.637344444447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45969.637344444447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45969.637344444447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45969.637344444447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45969.637344444447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45969.637344444447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45969.637344444447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45969.637344444447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45969.637344444447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45969.637344444447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45969.637344444447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45969.637344444447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45969.637344444447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45969.637344444447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45969.637344444447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45969.637344444447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45969.637344444447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45969.637344444447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45969.637344444447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45969.637344444447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45969.637344444447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45969.637344444447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45969.637344444447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45969.637344444447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45969.637344444447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45969.637344444447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45969.637344444447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45969.637344444447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45969.637344444447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45969.637344444447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45969.637344444447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45969.637344444447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45969.637344444447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45969.637344444447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45969.637344444447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45969.637344444447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45969.637344444447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45969.637344444447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45969.637344444447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45969.637344444447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45969.637344444447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45969.637344444447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45969.637344444447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45969.637344444447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45969.637344444447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45969.637344444447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45969.637344444447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45969.637344444447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45969.637344444447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45969.637344444447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45969.637344444447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45969.637344444447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45969.637344444447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45969.637344444447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45969.637344444447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45969.637344444447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45969.637344444447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45969.637344444447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45969.637344444447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45969.637344444447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45969.637344444447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45969.637344444447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45969.637344444447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45969.637344444447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45969.637344444447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45969.637344444447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45969.637344444447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45969.637344444447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45969.637344444447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45969.637344444447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45969.637344444447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45969.637344444447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45969.637344444447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45969.637344444447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45969.637344444447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45969.637344444447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45969.637344444447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45969.637344444447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45969.637344444447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45969.637344444447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45969.637344444447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45969.637344444447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45969.637344444447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45969.637344444447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45969.637344444447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45969.637344444447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45969.637344444447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45969.637344444447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45969.637344444447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45969.637344444447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45969.637344444447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45969.637344444447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45969.637344444447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45969.637344444447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45969.637344444447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45969.637344444447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45969.637344444447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45969.637344444447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45969.637344444447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45969.637344444447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45969.637344444447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45969.637344444447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45969.637344444447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45969.637344444447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45969.637344444447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45969.637344444447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45969.637344444447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45969.637344444447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45969.637344444447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45969.637344444447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45969.637344444447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45969.637344444447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45969.637344444447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45969.637344444447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45969.637344444447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45969.637344444447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45969.637344444447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45969.637344444447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45969.637344444447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45969.637344444447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45969.637344444447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45969.637344444447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45969.637344444447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45969.637344444447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45969.637344444447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45969.637344444447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45969.637344444447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45969.637344444447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45969.637344444447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45969.637344444447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45969.637344444447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45969.637344444447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45969.637344444447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45969.637344444447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45969.637344444447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45969.637344444447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45969.637344444447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45969.637344444447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45969.637344444447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45969.637344444447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45969.637344444447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45969.637344444447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45969.637344444447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45969.637344444447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45969.637344444447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45969.637344444447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45969.637344444447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45969.637344444447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45969.637344444447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45969.637344444447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45969.637344444447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45969.637344444447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45969.637344444447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45969.637344444447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45969.637344444447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45969.637344444447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45969.637344444447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45969.637344444447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45969.637344444447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45969.637344444447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45969.637344444447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45969.637344444447</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45969.637344444447</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45969.637344444447</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45969.637344444447</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45969.637344444447</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2025-11-08T12:18:10Z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