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19" documentId="120_S{2AC9BD13-BADA-5192-A53E-5A8FF88502F6}" xr6:coauthVersionLast="47" xr6:coauthVersionMax="47" xr10:uidLastSave="{E7966CDE-221A-49BD-AE8A-53A47A3A1345}"/>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<sst xmlns="http://schemas.openxmlformats.org/spreadsheetml/2006/main" count="180301" uniqueCount="39133">
  <si>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</si>
  <si>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</si>
  <si>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</si>
  <si>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</si>
  <si>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</si>
  <si>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</si>
  <si>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</si>
  <si>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</si>
  <si>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</si>
  <si>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</si>
  <si>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</si>
  <si>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</si>
  <si>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</si>
  <si>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</si>
  <si>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</si>
  <si>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</si>
  <si>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</si>
  <si>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</si>
  <si>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</si>
  <si>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</si>
  <si>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</si>
  <si>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</si>
  <si>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</si>
  <si>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</si>
  <si>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</si>
  <si>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</si>
  <si>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</si>
  <si>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</si>
  <si>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</si>
  <si>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</si>
  <si>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</si>
  <si>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</si>
  <si>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</si>
  <si>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</si>
  <si>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</si>
  <si>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</si>
  <si>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</si>
  <si>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</si>
  <si>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</si>
  <si>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</si>
  <si>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</si>
  <si>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</si>
  <si>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</si>
  <si>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</si>
  <si>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</si>
  <si>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</si>
  <si>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</si>
  <si>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</si>
  <si>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</si>
  <si>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</si>
  <si>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</si>
  <si>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</si>
  <si>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</si>
  <si>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</si>
  <si>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</si>
  <si>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</si>
  <si>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</si>
  <si>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</si>
  <si>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</si>
  <si>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</si>
  <si>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</si>
  <si>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</si>
  <si>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</si>
  <si>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</si>
  <si>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</si>
  <si>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</si>
  <si>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</si>
  <si>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</si>
  <si>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</si>
  <si>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</si>
  <si>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</si>
  <si>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</si>
  <si>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</si>
  <si>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</si>
  <si>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</si>
  <si>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</si>
  <si>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</si>
  <si>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</si>
  <si>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</si>
  <si>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</si>
  <si>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</si>
  <si>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</si>
  <si>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</si>
  <si>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</si>
  <si>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</si>
  <si>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</si>
  <si>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</si>
  <si>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</si>
  <si>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</si>
  <si>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</si>
  <si>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</si>
  <si>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</si>
  <si>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</si>
  <si>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</si>
  <si>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</si>
  <si>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</si>
  <si>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</si>
  <si>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</si>
  <si>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</si>
  <si>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</si>
  <si>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</si>
  <si>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</si>
  <si>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</si>
  <si>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</si>
  <si>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</si>
  <si>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</si>
  <si>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</si>
  <si>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</si>
  <si>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</si>
  <si>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</si>
  <si>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</si>
  <si>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</si>
  <si>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</si>
  <si>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</si>
  <si>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</si>
  <si>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</si>
  <si>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</si>
  <si>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</si>
  <si>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</si>
  <si>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</si>
  <si>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</si>
  <si>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</si>
  <si>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</si>
  <si>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</si>
  <si>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</si>
  <si>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</si>
  <si>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</si>
  <si>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</si>
  <si>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</si>
  <si>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</si>
  <si>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</si>
  <si>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</si>
  <si>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</si>
  <si>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</si>
  <si>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</si>
  <si>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</si>
  <si>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</si>
  <si>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</si>
  <si>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</si>
  <si>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</si>
  <si>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</si>
  <si>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</si>
  <si>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</si>
  <si>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</si>
  <si>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</si>
  <si>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</si>
  <si>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</si>
  <si>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</si>
  <si>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</si>
  <si>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</si>
  <si>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</si>
  <si>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</si>
  <si>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</si>
  <si>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</si>
  <si>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</si>
  <si>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</si>
  <si>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</si>
  <si>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</si>
  <si>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</si>
  <si>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</si>
  <si>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</si>
  <si>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</si>
  <si>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</si>
  <si>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</si>
  <si>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</si>
  <si>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</si>
  <si>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</si>
  <si>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</si>
  <si>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</si>
  <si>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</si>
  <si>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</si>
  <si>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</si>
  <si>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</si>
  <si>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</si>
  <si>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</si>
  <si>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</si>
  <si>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</si>
  <si>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</si>
  <si>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</si>
  <si>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</si>
  <si>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</si>
  <si>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</si>
  <si>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</si>
  <si>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</si>
  <si>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</si>
  <si>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</si>
  <si>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</si>
  <si>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</si>
  <si>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</si>
  <si>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</si>
  <si>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</si>
  <si>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</si>
  <si>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</si>
  <si>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</si>
  <si>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</si>
  <si>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</si>
  <si>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</si>
  <si>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</si>
  <si>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</si>
  <si>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</si>
  <si>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</si>
  <si>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</si>
  <si>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</si>
  <si>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</si>
  <si>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</si>
  <si>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</si>
  <si>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</si>
  <si>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</si>
  <si>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</si>
  <si>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</si>
  <si>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</si>
  <si>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</si>
  <si>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</si>
  <si>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</si>
  <si>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</si>
  <si>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</si>
  <si>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</si>
  <si>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</si>
  <si>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</si>
  <si>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</si>
  <si>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</si>
  <si>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</si>
  <si>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</si>
  <si>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</si>
  <si>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</si>
  <si>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</si>
  <si>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</si>
  <si>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</si>
  <si>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</si>
  <si>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</si>
  <si>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</si>
  <si>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</si>
  <si>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</si>
  <si>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</si>
  <si>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</si>
  <si>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</si>
  <si>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</si>
  <si>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</si>
  <si>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</si>
  <si>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</si>
  <si>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</si>
  <si>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</si>
  <si>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</si>
  <si>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</si>
  <si>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</si>
  <si>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</si>
  <si>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</si>
  <si>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</si>
  <si>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</si>
  <si>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</si>
  <si>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</si>
  <si>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</si>
  <si>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</si>
  <si>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</si>
  <si>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</si>
  <si>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</si>
  <si>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</si>
  <si>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</si>
  <si>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</si>
  <si>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</si>
  <si>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</si>
  <si>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</si>
  <si>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</si>
  <si>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</si>
  <si>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</si>
  <si>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</si>
  <si>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</si>
  <si>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</si>
  <si>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</si>
  <si>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</si>
  <si>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</si>
  <si>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</si>
  <si>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</si>
  <si>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</si>
  <si>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</si>
  <si>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</si>
  <si>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</si>
  <si>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</si>
  <si>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</si>
  <si>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</si>
  <si>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</si>
  <si>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</si>
  <si>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</si>
  <si>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</si>
  <si>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</si>
  <si>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</si>
  <si>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</si>
  <si>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</si>
  <si>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</si>
  <si>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</si>
  <si>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</si>
  <si>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</si>
  <si>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</si>
  <si>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</si>
  <si>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</si>
  <si>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</si>
  <si>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</si>
  <si>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</si>
  <si>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</si>
  <si>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</si>
  <si>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</si>
  <si>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</si>
  <si>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</si>
  <si>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</si>
  <si>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</si>
  <si>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</si>
  <si>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</si>
  <si>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</si>
  <si>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</si>
  <si>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</si>
  <si>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</si>
  <si>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</si>
  <si>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</si>
  <si>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</si>
  <si>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</si>
  <si>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</si>
  <si>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</si>
  <si>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</si>
  <si>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</si>
  <si>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</si>
  <si>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</si>
  <si>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</si>
  <si>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</si>
  <si>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</si>
  <si>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</si>
  <si>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</si>
  <si>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</si>
  <si>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</si>
  <si>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</si>
  <si>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</si>
  <si>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</si>
  <si>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</si>
  <si>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</si>
  <si>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</si>
  <si>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</si>
  <si>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</si>
  <si>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</si>
  <si>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</si>
  <si>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</si>
  <si>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</si>
  <si>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</si>
  <si>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</si>
  <si>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</si>
  <si>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</si>
  <si>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</si>
  <si>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</si>
  <si>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</si>
  <si>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</si>
  <si>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</si>
  <si>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</si>
  <si>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</si>
  <si>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</si>
  <si>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</si>
  <si>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</si>
  <si>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</si>
  <si>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</si>
  <si>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</si>
  <si>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</si>
  <si>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</si>
  <si>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</si>
  <si>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</si>
  <si>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</si>
  <si>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</si>
  <si>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</si>
  <si>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</si>
  <si>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</si>
  <si>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</si>
  <si>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</si>
  <si>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</si>
  <si>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</si>
  <si>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</si>
  <si>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</si>
  <si>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</si>
  <si>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</si>
  <si>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</si>
  <si>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</si>
  <si>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</si>
  <si>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</si>
  <si>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</si>
  <si>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</si>
  <si>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</si>
  <si>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</si>
  <si>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</si>
  <si>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</si>
  <si>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</si>
  <si>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</si>
  <si>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</si>
  <si>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</si>
  <si>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</si>
  <si>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</si>
  <si>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</si>
  <si>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</si>
  <si>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</si>
  <si>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</si>
  <si>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</si>
  <si>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</si>
  <si>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</si>
  <si>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</si>
  <si>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</si>
  <si>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</si>
  <si>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</si>
  <si>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</si>
  <si>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</si>
  <si>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</si>
  <si>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</si>
  <si>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</si>
  <si>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</si>
  <si>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</si>
  <si>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</si>
  <si>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</si>
  <si>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</si>
  <si>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</si>
  <si>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</si>
  <si>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</si>
  <si>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</si>
  <si>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</si>
  <si>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</si>
  <si>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</si>
  <si>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</si>
  <si>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</si>
  <si>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</si>
  <si>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</si>
  <si>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</si>
  <si>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</si>
  <si>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</si>
  <si>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</si>
  <si>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</si>
  <si>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</si>
  <si>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</si>
  <si>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</si>
  <si>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</si>
  <si>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</si>
  <si>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</si>
  <si>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</si>
  <si>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</si>
  <si>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</si>
  <si>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</si>
  <si>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</si>
  <si>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</si>
  <si>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</si>
  <si>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</si>
  <si>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</si>
  <si>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</si>
  <si>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</si>
  <si>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</si>
  <si>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</si>
  <si>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</si>
  <si>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</si>
  <si>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</si>
  <si>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</si>
  <si>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</si>
  <si>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</si>
  <si>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</si>
  <si>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</si>
  <si>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</si>
  <si>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</si>
  <si>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</si>
  <si>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</si>
  <si>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</si>
  <si>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</si>
  <si>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</si>
  <si>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</si>
  <si>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</si>
  <si>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</si>
  <si>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</si>
  <si>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</si>
  <si>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</si>
  <si>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</si>
  <si>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</si>
  <si>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</si>
  <si>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</si>
  <si>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</si>
  <si>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</si>
  <si>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</si>
  <si>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</si>
  <si>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</si>
  <si>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</si>
  <si>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</si>
  <si>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</si>
  <si>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</si>
  <si>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</si>
  <si>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</si>
  <si>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</si>
  <si>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</si>
  <si>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</si>
  <si>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</si>
  <si>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</si>
  <si>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</si>
  <si>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</si>
  <si>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</si>
  <si>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</si>
  <si>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</si>
  <si>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</si>
  <si>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</si>
  <si>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</si>
  <si>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</si>
  <si>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</si>
  <si>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</si>
  <si>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</si>
  <si>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</si>
  <si>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</si>
  <si>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</si>
  <si>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</si>
  <si>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</si>
  <si>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</si>
  <si>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</si>
  <si>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</si>
  <si>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</si>
  <si>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</si>
  <si>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</si>
  <si>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</si>
  <si>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</si>
  <si>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</si>
  <si>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</si>
  <si>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</si>
  <si>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</si>
  <si>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</si>
  <si>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</si>
  <si>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</si>
  <si>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</si>
  <si>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</si>
  <si>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</si>
  <si>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</si>
  <si>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</si>
  <si>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</si>
  <si>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</si>
  <si>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</si>
  <si>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</si>
  <si>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</si>
  <si>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</si>
  <si>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</si>
  <si>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</si>
  <si>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</si>
  <si>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</si>
  <si>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</si>
  <si>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</si>
  <si>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</si>
  <si>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</si>
  <si>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</si>
  <si>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</si>
  <si>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</si>
  <si>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</si>
  <si>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</si>
  <si>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</si>
  <si>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</si>
  <si>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</si>
  <si>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</si>
  <si>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</si>
  <si>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</si>
  <si>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</si>
  <si>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</si>
  <si>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</si>
  <si>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</si>
  <si>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</si>
  <si>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</si>
  <si>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</si>
  <si>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</si>
  <si>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</si>
  <si>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</si>
  <si>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</si>
  <si>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</si>
  <si>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</si>
  <si>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</si>
  <si>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</si>
  <si>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</si>
  <si>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</si>
  <si>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</si>
  <si>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</si>
  <si>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</si>
  <si>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</si>
  <si>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</si>
  <si>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</si>
  <si>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</si>
  <si>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</si>
  <si>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</si>
  <si>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</si>
  <si>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</si>
  <si>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</si>
  <si>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</si>
  <si>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</si>
  <si>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</si>
  <si>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</si>
  <si>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</si>
  <si>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</si>
  <si>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</si>
  <si>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</si>
  <si>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</si>
  <si>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</si>
  <si>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</si>
  <si>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</si>
  <si>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</si>
  <si>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</si>
  <si>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</si>
  <si>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</si>
  <si>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</si>
  <si>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</si>
  <si>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</si>
  <si>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</si>
  <si>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</si>
  <si>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</si>
  <si>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</si>
  <si>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</si>
  <si>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</si>
  <si>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</si>
  <si>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</si>
  <si>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</si>
  <si>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</si>
  <si>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</si>
  <si>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</si>
  <si>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</si>
  <si>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</si>
  <si>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</si>
  <si>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</si>
  <si>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</si>
  <si>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</si>
  <si>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</si>
  <si>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</si>
  <si>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</si>
  <si>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</si>
  <si>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</si>
  <si>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</si>
  <si>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</si>
  <si>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</si>
  <si>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</si>
  <si>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</si>
  <si>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</si>
  <si>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</si>
  <si>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</si>
  <si>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</si>
  <si>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</si>
  <si>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</si>
  <si>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</si>
  <si>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</si>
  <si>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</si>
  <si>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</si>
  <si>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</si>
  <si>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</si>
  <si>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</si>
  <si>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</si>
  <si>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</si>
  <si>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</si>
  <si>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</si>
  <si>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</si>
  <si>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</si>
  <si>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</si>
  <si>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</si>
  <si>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</si>
  <si>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</si>
  <si>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</si>
  <si>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</si>
  <si>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</si>
  <si>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</si>
  <si>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</si>
  <si>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</si>
  <si>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</si>
  <si>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</si>
  <si>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</si>
  <si>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</si>
  <si>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</si>
  <si>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</si>
  <si>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</si>
  <si>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</si>
  <si>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</si>
  <si>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</si>
  <si>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</si>
  <si>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</si>
  <si>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</si>
  <si>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</si>
  <si>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</si>
  <si>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</si>
  <si>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</si>
  <si>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</si>
  <si>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</si>
  <si>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</si>
  <si>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</si>
  <si>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</si>
  <si>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</si>
  <si>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</si>
  <si>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</si>
  <si>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</si>
  <si>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</si>
  <si>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</si>
  <si>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</si>
  <si>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</si>
  <si>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</si>
  <si>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</si>
  <si>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</si>
  <si>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</si>
  <si>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</si>
  <si>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</si>
  <si>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</si>
  <si>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</si>
  <si>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</si>
  <si>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</si>
  <si>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</si>
  <si>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</si>
  <si>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</si>
  <si>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</si>
  <si>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</si>
  <si>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</si>
  <si>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</si>
  <si>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</si>
  <si>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</si>
  <si>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</si>
  <si>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</si>
  <si>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</si>
  <si>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</si>
  <si>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</si>
  <si>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</si>
  <si>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</si>
  <si>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</si>
  <si>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</si>
  <si>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</si>
  <si>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</si>
  <si>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</si>
  <si>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</si>
  <si>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</si>
  <si>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</si>
  <si>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</si>
  <si>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</si>
  <si>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</si>
  <si>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</si>
  <si>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</si>
  <si>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</si>
  <si>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</si>
  <si>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</si>
  <si>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</si>
  <si>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</si>
  <si>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</si>
  <si>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</si>
  <si>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</si>
  <si>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</si>
  <si>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</si>
  <si>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</si>
  <si>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</si>
  <si>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</si>
  <si>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</si>
  <si>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</si>
  <si>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</si>
  <si>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</si>
  <si>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</si>
  <si>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</si>
  <si>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</si>
  <si>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</si>
  <si>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</si>
  <si>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</si>
  <si>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</si>
  <si>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</si>
  <si>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</si>
  <si>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</si>
  <si>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</si>
  <si>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</si>
  <si>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</si>
  <si>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</si>
  <si>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</si>
  <si>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</si>
  <si>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</si>
  <si>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</si>
  <si>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</si>
  <si>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</si>
  <si>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</si>
  <si>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</si>
  <si>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</si>
  <si>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</si>
  <si>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</si>
  <si>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</si>
  <si>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</si>
  <si>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</si>
  <si>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</si>
  <si>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</si>
  <si>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</si>
  <si>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</si>
  <si>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</si>
  <si>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</si>
  <si>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</si>
  <si>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</si>
  <si>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</si>
  <si>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</si>
  <si>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</si>
  <si>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</si>
  <si>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</si>
  <si>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</si>
  <si>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</si>
  <si>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</si>
  <si>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</si>
  <si>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</si>
  <si>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</si>
  <si>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</si>
  <si>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</si>
  <si>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</si>
  <si>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</si>
  <si>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</si>
  <si>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</si>
  <si>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</si>
  <si>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</si>
  <si>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</si>
  <si>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</si>
  <si>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</si>
  <si>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</si>
  <si>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</si>
  <si>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</si>
  <si>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</si>
  <si>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</si>
  <si>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</si>
  <si>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</si>
  <si>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</si>
  <si>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</si>
  <si>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</si>
  <si>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</si>
  <si>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</si>
  <si>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</si>
  <si>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</si>
  <si>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</si>
  <si>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</si>
  <si>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</si>
  <si>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</si>
  <si>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</si>
  <si>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</si>
  <si>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</si>
  <si>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</si>
  <si>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</si>
  <si>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</si>
  <si>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</si>
  <si>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</si>
  <si>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</si>
  <si>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</si>
  <si>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</si>
  <si>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</si>
  <si>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</si>
  <si>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</si>
  <si>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</si>
  <si>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</si>
  <si>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</si>
  <si>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</si>
  <si>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</si>
  <si>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</si>
  <si>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</si>
  <si>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</si>
  <si>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</si>
  <si>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</si>
  <si>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</si>
  <si>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</si>
  <si>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</si>
  <si>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</si>
  <si>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</si>
  <si>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</si>
  <si>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</si>
  <si>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</si>
  <si>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</si>
  <si>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</si>
  <si>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</si>
  <si>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</si>
  <si>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</si>
  <si>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</si>
  <si>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</si>
  <si>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</si>
  <si>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</si>
  <si>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</si>
  <si>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</si>
  <si>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</si>
  <si>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</si>
  <si>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</si>
  <si>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</si>
  <si>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</si>
  <si>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</si>
  <si>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</si>
  <si>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</si>
  <si>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</si>
  <si>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</si>
  <si>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</si>
  <si>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</si>
  <si>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</si>
  <si>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</si>
  <si>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</si>
  <si>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</si>
  <si>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</si>
  <si>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</si>
  <si>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</si>
  <si>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</si>
  <si>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</si>
  <si>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</si>
  <si>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</si>
  <si>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</si>
  <si>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</si>
  <si>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</si>
  <si>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</si>
  <si>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</si>
  <si>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</si>
  <si>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</si>
  <si>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</si>
  <si>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</si>
  <si>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</si>
  <si>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</si>
  <si>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</si>
  <si>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</si>
  <si>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</si>
  <si>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</si>
  <si>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</si>
  <si>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</si>
  <si>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</si>
  <si>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</si>
  <si>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</si>
  <si>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</si>
  <si>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</si>
  <si>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</si>
  <si>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</si>
  <si>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</si>
  <si>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</si>
  <si>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</si>
  <si>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</si>
  <si>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</si>
  <si>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</si>
  <si>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</si>
  <si>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</si>
  <si>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</si>
  <si>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</si>
  <si>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</si>
  <si>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</si>
  <si>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</si>
  <si>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</si>
  <si>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</si>
  <si>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</si>
  <si>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</si>
  <si>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</si>
  <si>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</si>
  <si>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</si>
  <si>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</si>
  <si>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</si>
  <si>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</si>
  <si>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</si>
  <si>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</si>
  <si>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</si>
  <si>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</si>
  <si>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</si>
  <si>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</si>
  <si>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</si>
  <si>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</si>
  <si>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</si>
  <si>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</si>
  <si>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</si>
  <si>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</si>
  <si>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</si>
  <si>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</si>
  <si>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</si>
  <si>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</si>
  <si>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</si>
  <si>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</si>
  <si>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</si>
  <si>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</si>
  <si>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</si>
  <si>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</si>
  <si>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</si>
  <si>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</si>
  <si>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</si>
  <si>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</si>
  <si>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</si>
  <si>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</si>
  <si>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</si>
  <si>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</si>
  <si>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</si>
  <si>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</si>
  <si>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</si>
  <si>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</si>
  <si>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</si>
  <si>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</si>
  <si>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</si>
  <si>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</si>
  <si>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</si>
  <si>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</si>
  <si>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</si>
  <si>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</si>
  <si>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</si>
  <si>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</si>
  <si>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</si>
  <si>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</si>
  <si>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</si>
  <si>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</si>
  <si>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</si>
  <si>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</si>
  <si>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</si>
  <si>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</si>
  <si>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</si>
  <si>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</si>
  <si>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</si>
  <si>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</si>
  <si>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</si>
  <si>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</si>
  <si>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</si>
  <si>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</si>
  <si>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</si>
  <si>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</si>
  <si>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</si>
  <si>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</si>
  <si>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</si>
  <si>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</si>
  <si>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</si>
  <si>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</si>
  <si>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</si>
  <si>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</si>
  <si>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</si>
  <si>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</si>
  <si>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</si>
  <si>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</si>
  <si>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</si>
  <si>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</si>
  <si>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</si>
  <si>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</si>
  <si>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</si>
  <si>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</si>
  <si>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</si>
  <si>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</si>
  <si>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</si>
  <si>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</si>
  <si>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</si>
  <si>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</si>
  <si>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</si>
  <si>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</si>
  <si>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</si>
  <si>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</si>
  <si>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</si>
  <si>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</si>
  <si>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</si>
  <si>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</si>
  <si>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</si>
  <si>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</si>
  <si>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</si>
  <si>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</si>
  <si>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</si>
  <si>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</si>
  <si>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</si>
  <si>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</si>
  <si>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</si>
  <si>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</si>
  <si>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</si>
  <si>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</si>
  <si>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</si>
  <si>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</si>
  <si>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</si>
  <si>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</si>
  <si>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</si>
  <si>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</si>
  <si>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</si>
  <si>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</si>
  <si>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</si>
  <si>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</si>
  <si>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</si>
  <si>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</si>
  <si>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</si>
  <si>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</si>
  <si>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</si>
  <si>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</si>
  <si>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</si>
  <si>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</si>
  <si>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</si>
  <si>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</si>
  <si>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</si>
  <si>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</si>
  <si>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</si>
  <si>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</si>
  <si>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</si>
  <si>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</si>
  <si>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</si>
  <si>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</si>
  <si>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</si>
  <si>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</si>
  <si>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</si>
  <si>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</si>
  <si>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</si>
  <si>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</si>
  <si>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</si>
  <si>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</si>
  <si>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</si>
  <si>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</si>
  <si>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</si>
  <si>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</si>
  <si>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</si>
  <si>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</si>
  <si>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</si>
  <si>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</si>
  <si>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</si>
  <si>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</si>
  <si>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</si>
  <si>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</si>
  <si>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</si>
  <si>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</si>
  <si>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</si>
  <si>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</si>
  <si>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</si>
  <si>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</si>
  <si>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</si>
  <si>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</si>
  <si>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</si>
  <si>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</si>
  <si>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</si>
  <si>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</si>
  <si>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</si>
  <si>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</si>
  <si>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</si>
  <si>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</si>
  <si>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</si>
  <si>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</si>
  <si>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</si>
  <si>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</si>
  <si>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</si>
  <si>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</si>
  <si>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</si>
  <si>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</si>
  <si>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</si>
  <si>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</si>
  <si>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</si>
  <si>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</si>
  <si>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</si>
  <si>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</si>
  <si>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</si>
  <si>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</si>
  <si>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</si>
  <si>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</si>
  <si>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</si>
  <si>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</si>
  <si>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</si>
  <si>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</si>
  <si>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</si>
  <si>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</si>
  <si>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</si>
  <si>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</si>
  <si>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</si>
  <si>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</si>
  <si>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</si>
  <si>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</si>
  <si>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</si>
  <si>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</si>
  <si>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</si>
  <si>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</si>
  <si>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</si>
  <si>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</si>
  <si>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</si>
  <si>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</si>
  <si>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</si>
  <si>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</si>
  <si>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</si>
  <si>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</si>
  <si>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</si>
  <si>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</si>
  <si>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</si>
  <si>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</si>
  <si>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</si>
  <si>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</si>
  <si>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</si>
  <si>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</si>
  <si>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</si>
  <si>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</si>
  <si>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</si>
  <si>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</si>
  <si>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</si>
  <si>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</si>
  <si>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</si>
  <si>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</si>
  <si>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</si>
  <si>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</si>
  <si>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</si>
  <si>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</si>
  <si>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</si>
  <si>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</si>
  <si>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</si>
  <si>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</si>
  <si>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</si>
  <si>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</si>
  <si>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</si>
  <si>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</si>
  <si>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</si>
  <si>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</si>
  <si>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</si>
  <si>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</si>
  <si>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</si>
  <si>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</si>
  <si>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</si>
  <si>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</si>
  <si>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</si>
  <si>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</si>
  <si>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</si>
  <si>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</si>
  <si>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</si>
  <si>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</si>
  <si>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</si>
  <si>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</si>
  <si>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</si>
  <si>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</si>
  <si>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</si>
  <si>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</si>
  <si>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</si>
  <si>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</si>
  <si>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</si>
  <si>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</si>
  <si>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</si>
  <si>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</si>
  <si>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</si>
  <si>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</si>
  <si>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</si>
  <si>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</si>
  <si>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</si>
  <si>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</si>
  <si>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</si>
  <si>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</si>
  <si>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</si>
  <si>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</si>
  <si>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</si>
  <si>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</si>
  <si>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</si>
  <si>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</si>
  <si>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</si>
  <si>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</si>
  <si>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</si>
  <si>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</si>
  <si>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</si>
  <si>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</si>
  <si>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</si>
  <si>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</si>
  <si>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</si>
  <si>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</si>
  <si>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</si>
  <si>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</si>
  <si>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</si>
  <si>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</si>
  <si>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</si>
  <si>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</si>
  <si>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</si>
  <si>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</si>
  <si>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</si>
  <si>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</si>
  <si>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</si>
  <si>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</si>
  <si>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</si>
  <si>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</si>
  <si>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</si>
  <si>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</si>
  <si>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</si>
  <si>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</si>
  <si>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</si>
  <si>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</si>
  <si>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</si>
  <si>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</si>
  <si>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</si>
  <si>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</si>
  <si>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</si>
  <si>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</si>
  <si>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</si>
  <si>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</si>
  <si>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</si>
  <si>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</si>
  <si>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</si>
  <si>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</si>
  <si>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</si>
  <si>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</si>
  <si>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</si>
  <si>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</si>
  <si>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</si>
  <si>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</si>
  <si>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</si>
  <si>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</si>
  <si>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</si>
  <si>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</si>
  <si>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</si>
  <si>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</si>
  <si>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</si>
  <si>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</si>
  <si>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</si>
  <si>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</si>
  <si>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</si>
  <si>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</si>
  <si>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</si>
  <si>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</si>
  <si>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</si>
  <si>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</si>
  <si>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</si>
  <si>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</si>
  <si>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</si>
  <si>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</si>
  <si>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</si>
  <si>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</si>
  <si>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</si>
  <si>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</si>
  <si>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</si>
  <si>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</si>
  <si>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</si>
  <si>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</si>
  <si>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</si>
  <si>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</si>
  <si>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</si>
  <si>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</si>
  <si>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</si>
  <si>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</si>
  <si>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</si>
  <si>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</si>
  <si>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</si>
  <si>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</si>
  <si>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</si>
  <si>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</si>
  <si>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</si>
  <si>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</si>
  <si>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</si>
  <si>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</si>
  <si>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</si>
  <si>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</si>
  <si>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</si>
  <si>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</si>
  <si>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</si>
  <si>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</si>
  <si>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</si>
  <si>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</si>
  <si>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</si>
  <si>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</si>
  <si>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</si>
  <si>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</si>
  <si>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</si>
  <si>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</si>
  <si>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</si>
  <si>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</si>
  <si>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</si>
  <si>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</si>
  <si>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</si>
  <si>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</si>
  <si>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</si>
  <si>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</si>
  <si>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</si>
  <si>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</si>
  <si>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</si>
  <si>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</si>
  <si>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</si>
  <si>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</si>
  <si>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</si>
  <si>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</si>
  <si>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</si>
  <si>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</si>
  <si>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</si>
  <si>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</si>
  <si>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</si>
  <si>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</si>
  <si>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</si>
  <si>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</si>
  <si>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</si>
  <si>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</si>
  <si>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</si>
  <si>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</si>
  <si>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</si>
  <si>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</si>
  <si>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</si>
  <si>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</si>
  <si>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</si>
  <si>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</si>
  <si>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</si>
  <si>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</si>
  <si>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</si>
  <si>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</si>
  <si>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</si>
  <si>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</si>
  <si>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</si>
  <si>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</si>
  <si>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</si>
  <si>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</si>
  <si>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</si>
  <si>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</si>
  <si>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</si>
  <si>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</si>
  <si>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</si>
  <si>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</si>
  <si>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</si>
  <si>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</si>
  <si>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</si>
  <si>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</si>
  <si>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</si>
  <si>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</si>
  <si>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</si>
  <si>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</si>
  <si>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</si>
  <si>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</si>
  <si>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</si>
  <si>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</si>
  <si>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</si>
  <si>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</si>
  <si>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</si>
  <si>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</si>
  <si>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</si>
  <si>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</si>
  <si>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</si>
  <si>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</si>
  <si>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</si>
  <si>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</si>
  <si>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</si>
  <si>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</si>
  <si>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</si>
  <si>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</si>
  <si>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</si>
  <si>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</si>
  <si>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</si>
  <si>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</si>
  <si>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</si>
  <si>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</si>
  <si>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</si>
  <si>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</si>
  <si>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</si>
  <si>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</si>
  <si>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</si>
  <si>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</si>
  <si>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</si>
  <si>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</si>
  <si>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</si>
  <si>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</si>
  <si>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</si>
  <si>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</si>
  <si>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</si>
  <si>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</si>
  <si>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</si>
  <si>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</si>
  <si>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</si>
  <si>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</si>
  <si>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</si>
  <si>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</si>
  <si>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</si>
  <si>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</si>
  <si>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</si>
  <si>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</si>
  <si>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</si>
  <si>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</si>
  <si>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</si>
  <si>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</si>
  <si>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</si>
  <si>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</si>
  <si>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</si>
  <si>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</si>
  <si>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</si>
  <si>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</si>
  <si>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</si>
  <si>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</si>
  <si>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</si>
  <si>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</si>
  <si>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</si>
  <si>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</si>
  <si>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</si>
  <si>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</si>
  <si>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</si>
  <si>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</si>
  <si>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</si>
  <si>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</si>
  <si>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</si>
  <si>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</si>
  <si>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</si>
  <si>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</si>
  <si>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</si>
  <si>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</si>
  <si>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</si>
  <si>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</si>
  <si>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</si>
  <si>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</si>
  <si>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</si>
  <si>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</si>
  <si>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</si>
  <si>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</si>
  <si>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</si>
  <si>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</si>
  <si>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</si>
  <si>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</si>
  <si>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</si>
  <si>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</si>
  <si>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</si>
  <si>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</si>
  <si>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</si>
  <si>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</si>
  <si>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</si>
  <si>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</si>
  <si>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</si>
  <si>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</si>
  <si>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</si>
  <si>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</si>
  <si>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</si>
  <si>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</si>
  <si>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</si>
  <si>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</si>
  <si>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</si>
  <si>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</si>
  <si>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</si>
  <si>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</si>
  <si>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</si>
  <si>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</si>
  <si>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</si>
  <si>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</si>
  <si>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</si>
  <si>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</si>
  <si>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</si>
  <si>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</si>
  <si>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</si>
  <si>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</si>
  <si>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</si>
  <si>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</si>
  <si>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</si>
  <si>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</si>
  <si>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</si>
  <si>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</si>
  <si>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</si>
  <si>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</si>
  <si>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</si>
  <si>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</si>
  <si>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</si>
  <si>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</si>
  <si>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</si>
  <si>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</si>
  <si>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</si>
  <si>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</si>
  <si>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</si>
  <si>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</si>
  <si>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</si>
  <si>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</si>
  <si>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</si>
  <si>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</si>
  <si>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</si>
  <si>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</si>
  <si>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</si>
  <si>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</si>
  <si>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</si>
  <si>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</si>
  <si>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</si>
  <si>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</si>
  <si>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</si>
  <si>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</si>
  <si>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</si>
  <si>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</si>
  <si>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</si>
  <si>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</si>
  <si>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</si>
  <si>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</si>
  <si>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</si>
  <si>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</si>
  <si>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</si>
  <si>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</si>
  <si>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</si>
  <si>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</si>
  <si>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</si>
  <si>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</si>
  <si>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</si>
  <si>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</si>
  <si>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</si>
  <si>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</si>
  <si>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</si>
  <si>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</si>
  <si>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</si>
  <si>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</si>
  <si>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</si>
  <si>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</si>
  <si>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</si>
  <si>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</si>
  <si>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</si>
  <si>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</si>
  <si>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</si>
  <si>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</si>
  <si>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</si>
  <si>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</si>
  <si>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</si>
  <si>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</si>
  <si>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</si>
  <si>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</si>
  <si>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</si>
  <si>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</si>
  <si>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</si>
  <si>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</si>
  <si>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</si>
  <si>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</si>
  <si>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</si>
  <si>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</si>
  <si>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</si>
  <si>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</si>
  <si>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</si>
  <si>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</si>
  <si>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</si>
  <si>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</si>
  <si>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</si>
  <si>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</si>
  <si>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</si>
  <si>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</si>
  <si>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</si>
  <si>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</si>
  <si>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</si>
  <si>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</si>
  <si>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</si>
  <si>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</si>
  <si>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</si>
  <si>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</si>
  <si>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</si>
  <si>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</si>
  <si>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</si>
  <si>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</si>
  <si>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</si>
  <si>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</si>
  <si>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</si>
  <si>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</si>
  <si>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</si>
  <si>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</si>
  <si>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</si>
  <si>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</si>
  <si>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</si>
  <si>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</si>
  <si>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</si>
  <si>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</si>
  <si>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</si>
  <si>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</si>
  <si>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</si>
  <si>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</si>
  <si>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</si>
  <si>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</si>
  <si>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</si>
  <si>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</si>
  <si>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</si>
  <si>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</si>
  <si>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</si>
  <si>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</si>
  <si>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</si>
  <si>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</si>
  <si>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</si>
  <si>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</si>
  <si>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</si>
  <si>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</si>
  <si>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</si>
  <si>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</si>
  <si>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</si>
  <si>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</si>
  <si>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</si>
  <si>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</si>
  <si>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</si>
  <si>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</si>
  <si>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</si>
  <si>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</si>
  <si>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</si>
  <si>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</si>
  <si>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</si>
  <si>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</si>
  <si>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</si>
  <si>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</si>
  <si>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</si>
  <si>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</si>
  <si>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</si>
  <si>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</si>
  <si>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</si>
  <si>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</si>
  <si>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</si>
  <si>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</si>
  <si>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</si>
  <si>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</si>
  <si>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</si>
  <si>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</si>
  <si>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</si>
  <si>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</si>
  <si>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</si>
  <si>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</si>
  <si>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</si>
  <si>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</si>
  <si>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</si>
  <si>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</si>
  <si>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</si>
  <si>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</si>
  <si>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</si>
  <si>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</si>
  <si>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</si>
  <si>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</si>
  <si>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</si>
  <si>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</si>
  <si>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</si>
  <si>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</si>
  <si>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</si>
  <si>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</si>
  <si>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</si>
  <si>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</si>
  <si>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</si>
  <si>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</si>
  <si>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</si>
  <si>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</si>
  <si>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</si>
  <si>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</si>
  <si>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</si>
  <si>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</si>
  <si>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</si>
  <si>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</si>
  <si>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</si>
  <si>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</si>
  <si>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</si>
  <si>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</si>
  <si>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</si>
  <si>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</si>
  <si>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</si>
  <si>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</si>
  <si>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</si>
  <si>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</si>
  <si>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</si>
  <si>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</si>
  <si>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</si>
  <si>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</si>
  <si>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</si>
  <si>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</si>
  <si>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</si>
  <si>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</si>
  <si>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</si>
  <si>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</si>
  <si>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</si>
  <si>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</si>
  <si>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</si>
  <si>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</si>
  <si>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</si>
  <si>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</si>
  <si>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</si>
  <si>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</si>
  <si>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</si>
  <si>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</si>
  <si>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</si>
  <si>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</si>
  <si>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</si>
  <si>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</si>
  <si>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</si>
  <si>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</si>
  <si>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</si>
  <si>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</si>
  <si>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</si>
  <si>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</si>
  <si>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</si>
  <si>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</si>
  <si>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</si>
  <si>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</si>
  <si>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</si>
  <si>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</si>
  <si>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</si>
  <si>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</si>
  <si>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</si>
  <si>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</si>
  <si>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</si>
  <si>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</si>
  <si>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</si>
  <si>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</si>
  <si>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</si>
  <si>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</si>
  <si>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</si>
  <si>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</si>
  <si>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</si>
  <si>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</si>
  <si>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</si>
  <si>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</si>
  <si>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</si>
  <si>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</si>
  <si>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</si>
  <si>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</si>
  <si>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</si>
  <si>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</si>
  <si>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</si>
  <si>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</si>
  <si>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</si>
  <si>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</si>
  <si>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</si>
  <si>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</si>
  <si>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</si>
  <si>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</si>
  <si>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</si>
  <si>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</si>
  <si>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</si>
  <si>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</si>
  <si>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</si>
  <si>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</si>
  <si>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</si>
  <si>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</si>
  <si>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</si>
  <si>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</si>
  <si>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</si>
  <si>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</si>
  <si>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</si>
  <si>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</si>
  <si>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</si>
  <si>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</si>
  <si>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</si>
  <si>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</si>
  <si>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</si>
  <si>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</si>
  <si>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</si>
  <si>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</si>
  <si>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</si>
  <si>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</si>
  <si>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</si>
  <si>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</si>
  <si>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</si>
  <si>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</si>
  <si>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</si>
  <si>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</si>
  <si>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</si>
  <si>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</si>
  <si>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</si>
  <si>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</si>
  <si>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</si>
  <si>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</si>
  <si>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</si>
  <si>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</si>
  <si>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</si>
  <si>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</si>
  <si>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</si>
  <si>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</si>
  <si>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</si>
  <si>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</si>
  <si>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</si>
  <si>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</si>
  <si>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</si>
  <si>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</si>
  <si>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</si>
  <si>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</si>
  <si>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</si>
  <si>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</si>
  <si>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</si>
  <si>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</si>
  <si>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</si>
  <si>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</si>
  <si>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</si>
  <si>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</si>
  <si>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</si>
  <si>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</si>
  <si>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</si>
  <si>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</si>
  <si>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</si>
  <si>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</si>
  <si>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</si>
  <si>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</si>
  <si>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</si>
  <si>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</si>
  <si>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</si>
  <si>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</si>
  <si>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</si>
  <si>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</si>
  <si>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</si>
  <si>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</si>
  <si>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</si>
  <si>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</si>
  <si>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</si>
  <si>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</si>
  <si>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</si>
  <si>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</si>
  <si>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</si>
  <si>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</si>
  <si>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</si>
  <si>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</si>
  <si>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</si>
  <si>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</si>
  <si>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</si>
  <si>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</si>
  <si>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</si>
  <si>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</si>
  <si>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</si>
  <si>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</si>
  <si>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</si>
  <si>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</si>
  <si>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</si>
  <si>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</si>
  <si>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</si>
  <si>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</si>
  <si>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</si>
  <si>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</si>
  <si>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</si>
  <si>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</si>
  <si>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</si>
  <si>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</si>
  <si>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</si>
  <si>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</si>
  <si>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</si>
  <si>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</si>
  <si>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</si>
  <si>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</si>
  <si>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</si>
  <si>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</si>
  <si>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</si>
  <si>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</si>
  <si>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</si>
  <si>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</si>
  <si>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</si>
  <si>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</si>
  <si>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</si>
  <si>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</si>
  <si>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</si>
  <si>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</si>
  <si>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</si>
  <si>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</si>
  <si>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</si>
  <si>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</si>
  <si>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</si>
  <si>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</si>
  <si>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</si>
  <si>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</si>
  <si>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</si>
  <si>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</si>
  <si>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</si>
  <si>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</si>
  <si>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</si>
  <si>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</si>
  <si>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</si>
  <si>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</si>
  <si>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</si>
  <si>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</si>
  <si>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</si>
  <si>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</si>
  <si>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</si>
  <si>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</si>
  <si>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</si>
  <si>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</si>
  <si>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</si>
  <si>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</si>
  <si>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</si>
  <si>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</si>
  <si>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</si>
  <si>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</si>
  <si>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</si>
  <si>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</si>
  <si>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</si>
  <si>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</si>
  <si>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</si>
  <si>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</si>
  <si>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</si>
  <si>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</si>
  <si>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</si>
  <si>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</si>
  <si>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</si>
  <si>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</si>
  <si>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</si>
  <si>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</si>
  <si>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</si>
  <si>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</si>
  <si>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</si>
  <si>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</si>
  <si>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</si>
  <si>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</si>
  <si>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</si>
  <si>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</si>
  <si>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</si>
  <si>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</si>
  <si>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</si>
  <si>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</si>
  <si>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</si>
  <si>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</si>
  <si>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</si>
  <si>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</si>
  <si>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</si>
  <si>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</si>
  <si>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</si>
  <si>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</si>
  <si>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</si>
  <si>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</si>
  <si>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</si>
  <si>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</si>
  <si>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</si>
  <si>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</si>
  <si>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</si>
  <si>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</si>
  <si>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</si>
  <si>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</si>
  <si>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</si>
  <si>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</si>
  <si>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</si>
  <si>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</si>
  <si>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</si>
  <si>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</si>
  <si>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</si>
  <si>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</si>
  <si>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</si>
  <si>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</si>
  <si>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</si>
  <si>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</si>
  <si>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</si>
  <si>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</si>
  <si>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</si>
  <si>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</si>
  <si>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</si>
  <si>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</si>
  <si>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</si>
  <si>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</si>
  <si>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</si>
  <si>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</si>
  <si>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</si>
  <si>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</si>
  <si>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</si>
  <si>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</si>
  <si>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</si>
  <si>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</si>
  <si>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</si>
  <si>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</si>
  <si>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</si>
  <si>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</si>
  <si>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</si>
  <si>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</si>
  <si>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</si>
  <si>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</si>
  <si>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</si>
  <si>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</si>
  <si>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</si>
  <si>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</si>
  <si>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</si>
  <si>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</si>
  <si>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</si>
  <si>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</si>
  <si>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</si>
  <si>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</si>
  <si>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</si>
  <si>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</si>
  <si>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</si>
  <si>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</si>
  <si>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</si>
  <si>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</si>
  <si>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</si>
  <si>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</si>
  <si>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</si>
  <si>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</si>
  <si>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</si>
  <si>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</si>
  <si>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</si>
  <si>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</si>
  <si>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</si>
  <si>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</si>
  <si>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</si>
  <si>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</si>
  <si>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</si>
  <si>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</si>
  <si>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</si>
  <si>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</si>
  <si>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</si>
  <si>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</si>
  <si>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</si>
  <si>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</si>
  <si>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</si>
  <si>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</si>
  <si>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</si>
  <si>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</si>
  <si>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</si>
  <si>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</si>
  <si>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</si>
  <si>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</si>
  <si>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</si>
  <si>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</si>
  <si>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</si>
  <si>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</si>
  <si>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</si>
  <si>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</si>
  <si>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</si>
  <si>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</si>
  <si>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</si>
  <si>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</si>
  <si>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</si>
  <si>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</si>
  <si>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</si>
  <si>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</si>
  <si>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</si>
  <si>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</si>
  <si>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</si>
  <si>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</si>
  <si>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</si>
  <si>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</si>
  <si>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</si>
  <si>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</si>
  <si>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</si>
  <si>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</si>
  <si>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</si>
  <si>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</si>
  <si>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</si>
  <si>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</si>
  <si>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</si>
  <si>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</si>
  <si>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</si>
  <si>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</si>
  <si>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</si>
  <si>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</si>
  <si>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</si>
  <si>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</si>
  <si>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</si>
  <si>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</si>
  <si>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</si>
  <si>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</si>
  <si>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</si>
  <si>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</si>
  <si>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</si>
  <si>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</si>
  <si>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</si>
  <si>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</si>
  <si>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</si>
  <si>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</si>
  <si>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</si>
  <si>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</si>
  <si>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</si>
  <si>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</si>
  <si>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</si>
  <si>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</si>
  <si>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</si>
  <si>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</si>
  <si>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</si>
  <si>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</si>
  <si>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</si>
  <si>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</si>
  <si>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</si>
  <si>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</si>
  <si>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</si>
  <si>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</si>
  <si>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</si>
  <si>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</si>
  <si>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</si>
  <si>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</si>
  <si>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</si>
  <si>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</si>
  <si>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</si>
  <si>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</si>
  <si>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</si>
  <si>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</si>
  <si>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</si>
  <si>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</si>
  <si>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</si>
  <si>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</si>
  <si>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</si>
  <si>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</si>
  <si>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</si>
  <si>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</si>
  <si>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</si>
  <si>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</si>
  <si>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</si>
  <si>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</si>
  <si>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</si>
  <si>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</si>
  <si>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</si>
  <si>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</si>
  <si>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</si>
  <si>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</si>
  <si>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</si>
  <si>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</si>
  <si>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</si>
  <si>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</si>
  <si>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</si>
  <si>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</si>
  <si>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</si>
  <si>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</si>
  <si>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</si>
  <si>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</si>
  <si>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</si>
  <si>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</si>
  <si>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</si>
  <si>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</si>
  <si>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</si>
  <si>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</si>
  <si>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</si>
  <si>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</si>
  <si>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</si>
  <si>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</si>
  <si>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</si>
  <si>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</si>
  <si>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</si>
  <si>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</si>
  <si>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</si>
  <si>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</si>
  <si>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</si>
  <si>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</si>
  <si>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</si>
  <si>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</si>
  <si>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</si>
  <si>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</si>
  <si>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</si>
  <si>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</si>
  <si>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</si>
  <si>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</si>
  <si>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</si>
  <si>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</si>
  <si>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</si>
  <si>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</si>
  <si>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</si>
  <si>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</si>
  <si>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</si>
  <si>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</si>
  <si>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</si>
  <si>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</si>
  <si>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</si>
  <si>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</si>
  <si>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</si>
  <si>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</si>
  <si>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</si>
  <si>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</si>
  <si>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</si>
  <si>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</si>
  <si>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</si>
  <si>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</si>
  <si>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</si>
  <si>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</si>
  <si>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</si>
  <si>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</si>
  <si>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</si>
  <si>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</si>
  <si>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</si>
  <si>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</si>
  <si>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</si>
  <si>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</si>
  <si>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</si>
  <si>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</si>
  <si>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</si>
  <si>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</si>
  <si>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</si>
  <si>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</si>
  <si>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</si>
  <si>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</si>
  <si>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</si>
  <si>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</si>
  <si>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</si>
  <si>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</si>
  <si>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</si>
  <si>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</si>
  <si>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</si>
  <si>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</si>
  <si>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</si>
  <si>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</si>
  <si>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</si>
  <si>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</si>
  <si>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</si>
  <si>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</si>
  <si>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</si>
  <si>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</si>
  <si>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</si>
  <si>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</si>
  <si>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</si>
  <si>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</si>
  <si>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</si>
  <si>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</si>
  <si>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</si>
  <si>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</si>
  <si>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</si>
  <si>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</si>
  <si>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</si>
  <si>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</si>
  <si>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</si>
  <si>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</si>
  <si>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</si>
  <si>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</si>
  <si>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</si>
  <si>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</si>
  <si>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</si>
  <si>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</si>
  <si>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</si>
  <si>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</si>
  <si>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</si>
  <si>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</si>
  <si>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</si>
  <si>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</si>
  <si>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</si>
  <si>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</si>
  <si>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</si>
  <si>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</si>
  <si>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</si>
  <si>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</si>
  <si>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</si>
  <si>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</si>
  <si>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</si>
  <si>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</si>
  <si>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</si>
  <si>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</si>
  <si>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</si>
  <si>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</si>
  <si>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</si>
  <si>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</si>
  <si>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</si>
  <si>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</si>
  <si>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</si>
  <si>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</si>
  <si>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</si>
  <si>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</si>
  <si>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</si>
  <si>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</si>
  <si>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</si>
  <si>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</si>
  <si>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</si>
  <si>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</si>
  <si>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</si>
  <si>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</si>
  <si>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</si>
  <si>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</si>
  <si>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</si>
  <si>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</si>
  <si>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</si>
  <si>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</si>
  <si>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</si>
  <si>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</si>
  <si>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</si>
  <si>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</si>
  <si>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</si>
  <si>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</si>
  <si>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</si>
  <si>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</si>
  <si>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</si>
  <si>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</si>
  <si>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</si>
  <si>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</si>
  <si>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</si>
  <si>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</si>
  <si>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</si>
  <si>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</si>
  <si>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</si>
  <si>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</si>
  <si>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</si>
  <si>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</si>
  <si>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</si>
  <si>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</si>
  <si>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</si>
  <si>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</si>
  <si>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</si>
  <si>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</si>
  <si>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</si>
  <si>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</si>
  <si>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</si>
  <si>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</si>
  <si>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</si>
  <si>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</si>
  <si>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</si>
  <si>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</si>
  <si>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</si>
  <si>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</si>
  <si>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</si>
  <si>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</si>
  <si>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</si>
  <si>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</si>
  <si>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</si>
  <si>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</si>
  <si>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</si>
  <si>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</si>
  <si>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</si>
  <si>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</si>
  <si>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</si>
  <si>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</si>
  <si>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</si>
  <si>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</si>
  <si>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</si>
  <si>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</si>
  <si>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</si>
  <si>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</si>
  <si>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</si>
  <si>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</si>
  <si>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</si>
  <si>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</si>
  <si>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</si>
  <si>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</si>
  <si>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</si>
  <si>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</si>
  <si>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</si>
  <si>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</si>
  <si>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</si>
  <si>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</si>
  <si>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</si>
  <si>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</si>
  <si>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</si>
  <si>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</si>
  <si>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</si>
  <si>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</si>
  <si>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</si>
  <si>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</si>
  <si>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</si>
  <si>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</si>
  <si>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</si>
  <si>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</si>
  <si>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</si>
  <si>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</si>
  <si>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</si>
  <si>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</si>
  <si>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</si>
  <si>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</si>
  <si>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</si>
  <si>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</si>
  <si>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</si>
  <si>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</si>
  <si>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</si>
  <si>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</si>
  <si>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</si>
  <si>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</si>
  <si>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</si>
  <si>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</si>
  <si>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</si>
  <si>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</si>
  <si>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</si>
  <si>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</si>
  <si>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</si>
  <si>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</si>
  <si>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</si>
  <si>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</si>
  <si>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</si>
  <si>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</si>
  <si>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</si>
  <si>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</si>
  <si>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</si>
  <si>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</si>
  <si>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</si>
  <si>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</si>
  <si>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</si>
  <si>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</si>
  <si>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</si>
  <si>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</si>
  <si>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</si>
  <si>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</si>
  <si>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</si>
  <si>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</si>
  <si>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</si>
  <si>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</si>
  <si>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</si>
  <si>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</si>
  <si>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</si>
  <si>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</si>
  <si>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</si>
  <si>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</si>
  <si>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</si>
  <si>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</si>
  <si>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</si>
  <si>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</si>
  <si>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</si>
  <si>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</si>
  <si>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</si>
  <si>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</si>
  <si>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</si>
  <si>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</si>
  <si>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</si>
  <si>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</si>
  <si>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</si>
  <si>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</si>
  <si>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</si>
  <si>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</si>
  <si>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</si>
  <si>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</si>
  <si>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</si>
  <si>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</si>
  <si>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</si>
  <si>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</si>
  <si>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</si>
  <si>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</si>
  <si>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</si>
  <si>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</si>
  <si>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</si>
  <si>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</si>
  <si>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</si>
  <si>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</si>
  <si>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</si>
  <si>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</si>
  <si>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</si>
  <si>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</si>
  <si>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</si>
  <si>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</si>
  <si>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</si>
  <si>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</si>
  <si>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</si>
  <si>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</si>
  <si>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</si>
  <si>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</si>
  <si>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</si>
  <si>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</si>
  <si>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</si>
  <si>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</si>
  <si>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</si>
  <si>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</si>
  <si>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</si>
  <si>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</si>
  <si>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</si>
  <si>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</si>
  <si>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</si>
  <si>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</si>
  <si>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</si>
  <si>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</si>
  <si>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</si>
  <si>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</si>
  <si>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</si>
  <si>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</si>
  <si>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</si>
  <si>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</si>
  <si>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</si>
  <si>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</si>
  <si>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</si>
  <si>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</si>
  <si>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</si>
  <si>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</si>
  <si>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</si>
  <si>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</si>
  <si>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</si>
  <si>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</si>
  <si>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</si>
  <si>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</si>
  <si>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</si>
  <si>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</si>
  <si>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</si>
  <si>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</si>
  <si>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</si>
  <si>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</si>
  <si>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</si>
  <si>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</si>
  <si>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</si>
  <si>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</si>
  <si>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</si>
  <si>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</si>
  <si>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</si>
  <si>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</si>
  <si>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</si>
  <si>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</si>
  <si>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</si>
  <si>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</si>
  <si>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</si>
  <si>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</si>
  <si>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</si>
  <si>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</si>
  <si>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</si>
  <si>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</si>
  <si>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</si>
  <si>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</si>
  <si>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</si>
  <si>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</si>
  <si>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</si>
  <si>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</si>
  <si>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</si>
  <si>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</si>
  <si>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</si>
  <si>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</si>
  <si>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</si>
  <si>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</si>
  <si>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</si>
  <si>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</si>
  <si>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</si>
  <si>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</si>
  <si>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</si>
  <si>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</si>
  <si>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</si>
  <si>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</si>
  <si>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</si>
  <si>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</si>
  <si>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</si>
  <si>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</si>
  <si>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</si>
  <si>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</si>
  <si>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</si>
  <si>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</si>
  <si>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</si>
  <si>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</si>
  <si>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</si>
  <si>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</si>
  <si>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</si>
  <si>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</si>
  <si>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</si>
  <si>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</si>
  <si>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</si>
  <si>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</si>
  <si>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</si>
  <si>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</si>
  <si>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</si>
  <si>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</si>
  <si>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</si>
  <si>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</si>
  <si>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</si>
  <si>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</si>
  <si>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</si>
  <si>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</si>
  <si>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</si>
  <si>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</si>
  <si>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</si>
  <si>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</si>
  <si>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</si>
  <si>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</si>
  <si>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</si>
  <si>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</si>
  <si>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</si>
  <si>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</si>
  <si>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</si>
  <si>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</si>
  <si>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</si>
  <si>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</si>
  <si>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</si>
  <si>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</si>
  <si>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</si>
  <si>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</si>
  <si>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</si>
  <si>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</si>
  <si>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</si>
  <si>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</si>
  <si>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</si>
  <si>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</si>
  <si>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</si>
  <si>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</si>
  <si>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</si>
  <si>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</si>
  <si>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</si>
  <si>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</si>
  <si>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</si>
  <si>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</si>
  <si>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</si>
  <si>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</si>
  <si>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</si>
  <si>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</si>
  <si>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</si>
  <si>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</si>
  <si>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</si>
  <si>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</si>
  <si>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</si>
  <si>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</si>
  <si>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</si>
  <si>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</si>
  <si>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</si>
  <si>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</si>
  <si>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</si>
  <si>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</si>
  <si>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</si>
  <si>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</si>
  <si>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</si>
  <si>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</si>
  <si>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</si>
  <si>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</si>
  <si>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</si>
  <si>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</si>
  <si>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</si>
  <si>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</si>
  <si>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</si>
  <si>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</si>
  <si>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</si>
  <si>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</si>
  <si>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</si>
  <si>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</si>
  <si>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</si>
  <si>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</si>
  <si>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</si>
  <si>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</si>
  <si>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</si>
  <si>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</si>
  <si>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</si>
  <si>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</si>
  <si>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</si>
  <si>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</si>
  <si>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</si>
  <si>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</si>
  <si>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</si>
  <si>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</si>
  <si>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</si>
  <si>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</si>
  <si>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</si>
  <si>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</si>
  <si>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</si>
  <si>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</si>
  <si>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</si>
  <si>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</si>
  <si>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</si>
  <si>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</si>
  <si>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</si>
  <si>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</si>
  <si>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</si>
  <si>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</si>
  <si>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</si>
  <si>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</si>
  <si>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</si>
  <si>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</si>
  <si>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</si>
  <si>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</si>
  <si>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</si>
  <si>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</si>
  <si>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</si>
  <si>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</si>
  <si>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</si>
  <si>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</si>
  <si>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</si>
  <si>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</si>
  <si>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</si>
  <si>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</si>
  <si>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</si>
  <si>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</si>
  <si>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</si>
  <si>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</si>
  <si>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</si>
  <si>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</si>
  <si>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</si>
  <si>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</si>
  <si>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</si>
  <si>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</si>
  <si>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</si>
  <si>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</si>
  <si>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</si>
  <si>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</si>
  <si>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</si>
  <si>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</si>
  <si>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</si>
  <si>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</si>
  <si>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</si>
  <si>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</si>
  <si>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</si>
  <si>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</si>
  <si>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</si>
  <si>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</si>
  <si>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</si>
  <si>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</si>
  <si>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</si>
  <si>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</si>
  <si>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</si>
  <si>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</si>
  <si>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</si>
  <si>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</si>
  <si>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</si>
  <si>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</si>
  <si>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</si>
  <si>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</si>
  <si>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</si>
  <si>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</si>
  <si>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</si>
  <si>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</si>
  <si>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</si>
  <si>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</si>
  <si>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</si>
  <si>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</si>
  <si>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</si>
  <si>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</si>
  <si>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</si>
  <si>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</si>
  <si>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</si>
  <si>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</si>
  <si>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</si>
  <si>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</si>
  <si>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</si>
  <si>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</si>
  <si>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</si>
  <si>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</si>
  <si>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</si>
  <si>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</si>
  <si>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</si>
  <si>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</si>
  <si>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</si>
  <si>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</si>
  <si>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</si>
  <si>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</si>
  <si>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</si>
  <si>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</si>
  <si>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</si>
  <si>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</si>
  <si>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</si>
  <si>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</si>
  <si>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</si>
  <si>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</si>
  <si>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</si>
  <si>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</si>
  <si>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</si>
  <si>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</si>
  <si>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</si>
  <si>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</si>
  <si>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</si>
  <si>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</si>
  <si>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</si>
  <si>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</si>
  <si>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</si>
  <si>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</si>
  <si>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</si>
  <si>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</si>
  <si>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</si>
  <si>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</si>
  <si>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</si>
  <si>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</si>
  <si>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</si>
  <si>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</si>
  <si>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</si>
  <si>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</si>
  <si>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</si>
  <si>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</si>
  <si>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</si>
  <si>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</si>
  <si>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</si>
  <si>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</si>
  <si>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</si>
  <si>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</si>
  <si>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</si>
  <si>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</si>
  <si>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</si>
  <si>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</si>
  <si>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</si>
  <si>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</si>
  <si>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</si>
  <si>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</si>
  <si>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</si>
  <si>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</si>
  <si>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</si>
  <si>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</si>
  <si>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</si>
  <si>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</si>
  <si>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</si>
  <si>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</si>
  <si>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</si>
  <si>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</si>
  <si>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</si>
  <si>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</si>
  <si>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</si>
  <si>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</si>
  <si>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</si>
  <si>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</si>
  <si>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</si>
  <si>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</si>
  <si>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</si>
  <si>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</si>
  <si>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</si>
  <si>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</si>
  <si>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</si>
  <si>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</si>
  <si>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</si>
  <si>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</si>
  <si>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</si>
  <si>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</si>
  <si>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</si>
  <si>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</si>
  <si>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</si>
  <si>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</si>
  <si>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</si>
  <si>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</si>
  <si>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</si>
  <si>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</si>
  <si>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</si>
  <si>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</si>
  <si>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</si>
  <si>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</si>
  <si>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</si>
  <si>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</si>
  <si>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</si>
  <si>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</si>
  <si>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</si>
  <si>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</si>
  <si>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</si>
  <si>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</si>
  <si>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</si>
  <si>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</si>
  <si>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</si>
  <si>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</si>
  <si>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</si>
  <si>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</si>
  <si>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</si>
  <si>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</si>
  <si>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</si>
  <si>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</si>
  <si>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</si>
  <si>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</si>
  <si>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</si>
  <si>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</si>
  <si>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</si>
  <si>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</si>
  <si>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</si>
  <si>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</si>
  <si>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</si>
  <si>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</si>
  <si>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</si>
  <si>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</si>
  <si>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</si>
  <si>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</si>
  <si>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</si>
  <si>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</si>
  <si>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</si>
  <si>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</si>
  <si>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</si>
  <si>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</si>
  <si>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</si>
  <si>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</si>
  <si>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</si>
  <si>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</si>
  <si>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</si>
  <si>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</si>
  <si>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</si>
  <si>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</si>
  <si>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</si>
  <si>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</si>
  <si>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</si>
  <si>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</si>
  <si>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</si>
  <si>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</si>
  <si>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</si>
  <si>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</si>
  <si>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</si>
  <si>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</si>
  <si>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</si>
  <si>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</si>
  <si>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</si>
  <si>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</si>
  <si>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</si>
  <si>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</si>
  <si>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</si>
  <si>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</si>
  <si>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</si>
  <si>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</si>
  <si>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</si>
  <si>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</si>
  <si>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</si>
  <si>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</si>
  <si>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</si>
  <si>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</si>
  <si>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</si>
  <si>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</si>
  <si>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</si>
  <si>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</si>
  <si>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</si>
  <si>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</si>
  <si>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</si>
  <si>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</si>
  <si>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</si>
  <si>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</si>
  <si>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</si>
  <si>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</si>
  <si>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</si>
  <si>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</si>
  <si>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</si>
  <si>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</si>
  <si>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</si>
  <si>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</si>
  <si>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</si>
  <si>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</si>
  <si>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</si>
  <si>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</si>
  <si>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</si>
  <si>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</si>
  <si>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</si>
  <si>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</si>
  <si>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</si>
  <si>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</si>
  <si>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</si>
  <si>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</si>
  <si>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</si>
  <si>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</si>
  <si>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</si>
  <si>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</si>
  <si>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</si>
  <si>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</si>
  <si>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</si>
  <si>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</si>
  <si>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</si>
  <si>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</si>
  <si>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</si>
  <si>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</si>
  <si>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</si>
  <si>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</si>
  <si>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</si>
  <si>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</si>
  <si>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</si>
  <si>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</si>
  <si>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</si>
  <si>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</si>
  <si>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</si>
  <si>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</si>
  <si>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</si>
  <si>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</si>
  <si>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</si>
  <si>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</si>
  <si>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</si>
  <si>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</si>
  <si>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</si>
  <si>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</si>
  <si>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</si>
  <si>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</si>
  <si>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</si>
  <si>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</si>
  <si>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</si>
  <si>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</si>
  <si>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</si>
  <si>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</si>
  <si>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</si>
  <si>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</si>
  <si>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</si>
  <si>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</si>
  <si>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</si>
  <si>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</si>
  <si>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</si>
  <si>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</si>
  <si>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</si>
  <si>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</si>
  <si>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</si>
  <si>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</si>
  <si>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</si>
  <si>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</si>
  <si>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</si>
  <si>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</si>
  <si>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</si>
  <si>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</si>
  <si>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</si>
  <si>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</si>
  <si>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</si>
  <si>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</si>
  <si>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</si>
  <si>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</si>
  <si>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</si>
  <si>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</si>
  <si>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</si>
  <si>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</si>
  <si>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</si>
  <si>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</si>
  <si>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</si>
  <si>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</si>
  <si>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</si>
  <si>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</si>
  <si>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</si>
  <si>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</si>
  <si>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</si>
  <si>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</si>
  <si>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</si>
  <si>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</si>
  <si>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</si>
  <si>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</si>
  <si>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</si>
  <si>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</si>
  <si>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</si>
  <si>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</si>
  <si>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</si>
  <si>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</si>
  <si>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</si>
  <si>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</si>
  <si>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</si>
  <si>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</si>
  <si>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</si>
  <si>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</si>
  <si>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</si>
  <si>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</si>
  <si>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</si>
  <si>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</si>
  <si>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</si>
  <si>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</si>
  <si>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</si>
  <si>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</si>
  <si>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</si>
  <si>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</si>
  <si>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</si>
  <si>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</si>
  <si>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</si>
  <si>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</si>
  <si>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</si>
  <si>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</si>
  <si>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</si>
  <si>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</si>
  <si>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</si>
  <si>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</si>
  <si>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</si>
  <si>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</si>
  <si>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</si>
  <si>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</si>
  <si>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</si>
  <si>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</si>
  <si>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</si>
  <si>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</si>
  <si>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</si>
  <si>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</si>
  <si>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</si>
  <si>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</si>
  <si>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</si>
  <si>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</si>
  <si>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</si>
  <si>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</si>
  <si>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</si>
  <si>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</si>
  <si>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</si>
  <si>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</si>
  <si>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</si>
  <si>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</si>
  <si>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</si>
  <si>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</si>
  <si>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</si>
  <si>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</si>
  <si>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</si>
  <si>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</si>
  <si>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</si>
  <si>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</si>
  <si>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</si>
  <si>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</si>
  <si>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</si>
  <si>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</si>
  <si>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</si>
  <si>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</si>
  <si>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</si>
  <si>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</si>
  <si>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</si>
  <si>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</si>
  <si>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</si>
  <si>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</si>
  <si>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</si>
  <si>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</si>
  <si>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</si>
  <si>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</si>
  <si>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</si>
  <si>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</si>
  <si>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</si>
  <si>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</si>
  <si>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</si>
  <si>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</si>
  <si>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</si>
  <si>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</si>
  <si>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</si>
  <si>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</si>
  <si>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</si>
  <si>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</si>
  <si>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</si>
  <si>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</si>
  <si>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</si>
  <si>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</si>
  <si>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</si>
  <si>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</si>
  <si>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</si>
  <si>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</si>
  <si>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</si>
  <si>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</si>
  <si>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</si>
  <si>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</si>
  <si>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</si>
  <si>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</si>
  <si>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</si>
  <si>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</si>
  <si>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</si>
  <si>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</si>
  <si>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</si>
  <si>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</si>
  <si>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</si>
  <si>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</si>
  <si>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</si>
  <si>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</si>
  <si>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</si>
  <si>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</si>
  <si>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</si>
  <si>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</si>
  <si>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</si>
  <si>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</si>
  <si>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</si>
  <si>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</si>
  <si>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</si>
  <si>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</si>
  <si>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</si>
  <si>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</si>
  <si>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</si>
  <si>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</si>
  <si>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</si>
  <si>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</si>
  <si>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</si>
  <si>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</si>
  <si>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</si>
  <si>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</si>
  <si>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</si>
  <si>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</si>
  <si>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</si>
  <si>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</si>
  <si>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</si>
  <si>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</si>
  <si>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</si>
  <si>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</si>
  <si>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</si>
  <si>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</si>
  <si>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</si>
  <si>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</si>
  <si>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</si>
  <si>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</si>
  <si>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</si>
  <si>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</si>
  <si>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</si>
  <si>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</si>
  <si>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</si>
  <si>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</si>
  <si>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</si>
  <si>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</si>
  <si>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</si>
  <si>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</si>
  <si>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</si>
  <si>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</si>
  <si>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</si>
  <si>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</si>
  <si>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</si>
  <si>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</si>
  <si>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</si>
  <si>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</si>
  <si>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</si>
  <si>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</si>
  <si>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</si>
  <si>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</si>
  <si>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</si>
  <si>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</si>
  <si>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</si>
  <si>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</si>
  <si>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</si>
  <si>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</si>
  <si>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</si>
  <si>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</si>
  <si>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</si>
  <si>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</si>
  <si>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</si>
  <si>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</si>
  <si>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</si>
  <si>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</si>
  <si>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</si>
  <si>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</si>
  <si>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</si>
  <si>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</si>
  <si>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</si>
  <si>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</si>
  <si>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</si>
  <si>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</si>
  <si>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</si>
  <si>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</si>
  <si>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</si>
  <si>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</si>
  <si>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</si>
  <si>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</si>
  <si>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</si>
  <si>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</si>
  <si>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</si>
  <si>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</si>
  <si>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</si>
  <si>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</si>
  <si>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</si>
  <si>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</si>
  <si>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</si>
  <si>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</si>
  <si>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</si>
  <si>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</si>
  <si>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</si>
  <si>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</si>
  <si>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</si>
  <si>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</si>
  <si>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</si>
  <si>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</si>
  <si>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</si>
  <si>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</si>
  <si>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</si>
  <si>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</si>
  <si>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</si>
  <si>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</si>
  <si>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</si>
  <si>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</si>
  <si>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</si>
  <si>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</si>
  <si>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</si>
  <si>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</si>
  <si>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</si>
  <si>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</si>
  <si>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</si>
  <si>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</si>
  <si>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</si>
  <si>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</si>
  <si>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</si>
  <si>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</si>
  <si>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</si>
  <si>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</si>
  <si>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</si>
  <si>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</si>
  <si>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</si>
  <si>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</si>
  <si>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</si>
  <si>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</si>
  <si>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</si>
  <si>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</si>
  <si>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</si>
  <si>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</si>
  <si>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</si>
  <si>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</si>
  <si>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</si>
  <si>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</si>
  <si>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</si>
  <si>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</si>
  <si>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</si>
  <si>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</si>
  <si>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</si>
  <si>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</si>
  <si>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</si>
  <si>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</si>
  <si>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</si>
  <si>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</si>
  <si>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</si>
  <si>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</si>
  <si>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</si>
  <si>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</si>
  <si>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</si>
  <si>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</si>
  <si>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</si>
  <si>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</si>
  <si>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</si>
  <si>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</si>
  <si>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</si>
  <si>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</si>
  <si>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</si>
  <si>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</si>
  <si>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</si>
  <si>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</si>
  <si>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</si>
  <si>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</si>
  <si>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</si>
  <si>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</si>
  <si>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</si>
  <si>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</si>
  <si>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</si>
  <si>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</si>
  <si>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</si>
  <si>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</si>
  <si>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</si>
  <si>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</si>
  <si>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</si>
  <si>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</si>
  <si>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</si>
  <si>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</si>
  <si>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</si>
  <si>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</si>
  <si>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</si>
  <si>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</si>
  <si>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</si>
  <si>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</si>
  <si>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</si>
  <si>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</si>
  <si>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</si>
  <si>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</si>
  <si>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</si>
  <si>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</si>
  <si>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</si>
  <si>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</si>
  <si>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</si>
  <si>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</si>
  <si>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</si>
  <si>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</si>
  <si>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</si>
  <si>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</si>
  <si>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</si>
  <si>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</si>
  <si>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</si>
  <si>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</si>
  <si>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</si>
  <si>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</si>
  <si>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</si>
  <si>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</si>
  <si>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</si>
  <si>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</si>
  <si>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</si>
  <si>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</si>
  <si>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</si>
  <si>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</si>
  <si>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</si>
  <si>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</si>
  <si>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</si>
  <si>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</si>
  <si>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</si>
  <si>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</si>
  <si>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</si>
  <si>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</si>
  <si>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</si>
  <si>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</si>
  <si>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</si>
  <si>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</si>
  <si>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</si>
  <si>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</si>
  <si>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</si>
  <si>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</si>
  <si>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</si>
  <si>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</si>
  <si>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</si>
  <si>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</si>
  <si>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</si>
  <si>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</si>
  <si>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</si>
  <si>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</si>
  <si>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</si>
  <si>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</si>
  <si>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</si>
  <si>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</si>
  <si>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</si>
  <si>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</si>
  <si>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</si>
  <si>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</si>
  <si>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</si>
  <si>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</si>
  <si>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</si>
  <si>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</si>
  <si>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</si>
  <si>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</si>
  <si>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</si>
  <si>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</si>
  <si>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</si>
  <si>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</si>
  <si>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</si>
  <si>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</si>
  <si>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</si>
  <si>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</si>
  <si>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</si>
  <si>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</si>
  <si>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</si>
  <si>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</si>
  <si>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</si>
  <si>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</si>
  <si>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</si>
  <si>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</si>
  <si>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</si>
  <si>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</si>
  <si>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</si>
  <si>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</si>
  <si>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</si>
  <si>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</si>
  <si>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</si>
  <si>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</si>
  <si>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</si>
  <si>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</si>
  <si>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</si>
  <si>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</si>
  <si>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</si>
  <si>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</si>
  <si>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</si>
  <si>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</si>
  <si>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</si>
  <si>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</si>
  <si>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</si>
  <si>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</si>
  <si>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</si>
  <si>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</si>
  <si>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</si>
  <si>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</si>
  <si>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</si>
  <si>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</si>
  <si>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</si>
  <si>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</si>
  <si>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</si>
  <si>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</si>
  <si>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</si>
  <si>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</si>
  <si>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</si>
  <si>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</si>
  <si>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</si>
  <si>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</si>
  <si>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</si>
  <si>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</si>
  <si>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</si>
  <si>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</si>
  <si>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</si>
  <si>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</si>
  <si>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</si>
  <si>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</si>
  <si>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</si>
  <si>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</si>
  <si>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</si>
  <si>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</si>
  <si>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</si>
  <si>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</si>
  <si>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</si>
  <si>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</si>
  <si>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</si>
  <si>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</si>
  <si>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</si>
  <si>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</si>
  <si>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</si>
  <si>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</si>
  <si>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</si>
  <si>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</si>
  <si>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</si>
  <si>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</si>
  <si>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</si>
  <si>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</si>
  <si>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</si>
  <si>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</si>
  <si>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</si>
  <si>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</si>
  <si>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</si>
  <si>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</si>
  <si>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</si>
  <si>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</si>
  <si>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</si>
  <si>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</si>
  <si>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</si>
  <si>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</si>
  <si>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</si>
  <si>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</si>
  <si>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</si>
  <si>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</si>
  <si>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</si>
  <si>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</si>
  <si>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</si>
  <si>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</si>
  <si>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</si>
  <si>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</si>
  <si>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</si>
  <si>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</si>
  <si>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</si>
  <si>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</si>
  <si>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</si>
  <si>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</si>
  <si>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</si>
  <si>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</si>
  <si>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</si>
  <si>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</si>
  <si>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</si>
  <si>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</si>
  <si>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</si>
  <si>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</si>
  <si>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</si>
  <si>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</si>
  <si>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</si>
  <si>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</si>
  <si>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</si>
  <si>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</si>
  <si>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</si>
  <si>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</si>
  <si>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</si>
  <si>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</si>
  <si>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</si>
  <si>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</si>
  <si>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</si>
  <si>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</si>
  <si>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</si>
  <si>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</si>
  <si>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</si>
  <si>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</si>
  <si>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</si>
  <si>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</si>
  <si>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</si>
  <si>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</si>
  <si>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</si>
  <si>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</si>
  <si>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</si>
  <si>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</si>
  <si>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</si>
  <si>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</si>
  <si>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</si>
  <si>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</si>
  <si>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</si>
  <si>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</si>
  <si>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</si>
  <si>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</si>
  <si>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</si>
  <si>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</si>
  <si>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</si>
  <si>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</si>
  <si>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</si>
  <si>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</si>
  <si>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</si>
  <si>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</si>
  <si>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</si>
  <si>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</si>
  <si>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</si>
  <si>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</si>
  <si>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</si>
  <si>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</si>
  <si>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</si>
  <si>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</si>
  <si>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</si>
  <si>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</si>
  <si>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</si>
  <si>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</si>
  <si>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</si>
  <si>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</si>
  <si>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</si>
  <si>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</si>
  <si>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</si>
  <si>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</si>
  <si>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</si>
  <si>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</si>
  <si>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</si>
  <si>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</si>
  <si>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</si>
  <si>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</si>
  <si>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</si>
  <si>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</si>
  <si>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</si>
  <si>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</si>
  <si>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</si>
  <si>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</si>
  <si>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</si>
  <si>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</si>
  <si>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</si>
  <si>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</si>
  <si>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</si>
  <si>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</si>
  <si>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</si>
  <si>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</si>
  <si>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</si>
  <si>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</si>
  <si>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</si>
  <si>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</si>
  <si>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</si>
  <si>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</si>
  <si>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</si>
  <si>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</si>
  <si>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</si>
  <si>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</si>
  <si>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</si>
  <si>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</si>
  <si>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</si>
  <si>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</si>
  <si>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</si>
  <si>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</si>
  <si>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</si>
  <si>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</si>
  <si>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</si>
  <si>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</si>
  <si>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</si>
  <si>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</si>
  <si>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</si>
  <si>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</si>
  <si>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</si>
  <si>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</si>
  <si>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</si>
  <si>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</si>
  <si>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</si>
  <si>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</si>
  <si>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</si>
  <si>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</si>
  <si>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</si>
  <si>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</si>
  <si>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</si>
  <si>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</si>
  <si>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</si>
  <si>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</si>
  <si>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</si>
  <si>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</si>
  <si>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</si>
  <si>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</si>
  <si>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</si>
  <si>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</si>
  <si>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</si>
  <si>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</si>
  <si>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</si>
  <si>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</si>
  <si>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</si>
  <si>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</si>
  <si>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</si>
  <si>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</si>
  <si>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</si>
  <si>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</si>
  <si>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</si>
  <si>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</si>
  <si>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</si>
  <si>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</si>
  <si>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</si>
  <si>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</si>
  <si>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</si>
  <si>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</si>
  <si>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</si>
  <si>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</si>
  <si>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</si>
  <si>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</si>
  <si>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</si>
  <si>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</si>
  <si>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</si>
  <si>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</si>
  <si>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</si>
  <si>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</si>
  <si>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</si>
  <si>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</si>
  <si>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</si>
  <si>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</si>
  <si>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</si>
  <si>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</si>
  <si>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</si>
  <si>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</si>
  <si>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</si>
  <si>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</si>
  <si>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</si>
  <si>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</si>
  <si>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</si>
  <si>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</si>
  <si>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</si>
  <si>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</si>
  <si>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</si>
  <si>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</si>
  <si>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</si>
  <si>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</si>
  <si>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</si>
  <si>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</si>
  <si>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</si>
  <si>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</si>
  <si>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</si>
  <si>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</si>
  <si>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</si>
  <si>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</si>
  <si>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</si>
  <si>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</si>
  <si>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</si>
  <si>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</si>
  <si>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</si>
  <si>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</si>
  <si>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</si>
  <si>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</si>
  <si>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</si>
  <si>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</si>
  <si>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</si>
  <si>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</si>
  <si>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</si>
  <si>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</si>
  <si>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</si>
  <si>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</si>
  <si>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</si>
  <si>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</si>
  <si>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</si>
  <si>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</si>
  <si>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</si>
  <si>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</si>
  <si>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</si>
  <si>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</si>
  <si>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</si>
  <si>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</si>
  <si>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</si>
  <si>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</si>
  <si>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</si>
  <si>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</si>
  <si>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</si>
  <si>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</si>
  <si>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</si>
  <si>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</si>
  <si>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</si>
  <si>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</si>
  <si>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</si>
  <si>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</si>
  <si>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</si>
  <si>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</si>
  <si>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</si>
  <si>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</si>
  <si>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</si>
  <si>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</si>
  <si>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</si>
  <si>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</si>
  <si>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</si>
  <si>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</si>
  <si>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</si>
  <si>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</si>
  <si>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</si>
  <si>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</si>
  <si>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</si>
  <si>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</si>
  <si>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</si>
  <si>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</si>
  <si>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</si>
  <si>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</si>
  <si>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</si>
  <si>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</si>
  <si>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</si>
  <si>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</si>
  <si>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</si>
  <si>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</si>
  <si>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</si>
  <si>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</si>
  <si>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</si>
  <si>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</si>
  <si>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</si>
  <si>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</si>
  <si>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</si>
  <si>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</si>
  <si>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</si>
  <si>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</si>
  <si>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</si>
  <si>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</si>
  <si>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</si>
  <si>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</si>
  <si>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</si>
  <si>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</si>
  <si>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</si>
  <si>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</si>
  <si>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</si>
  <si>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</si>
  <si>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</si>
  <si>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</si>
  <si>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</si>
  <si>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</si>
  <si>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</si>
  <si>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</si>
  <si>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</si>
  <si>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</si>
  <si>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</si>
  <si>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</si>
  <si>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</si>
  <si>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</si>
  <si>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</si>
  <si>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</si>
  <si>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</si>
  <si>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</si>
  <si>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</si>
  <si>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</si>
  <si>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</si>
  <si>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</si>
  <si>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</si>
  <si>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</si>
  <si>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</si>
  <si>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</si>
  <si>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</si>
  <si>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</si>
  <si>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</si>
  <si>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</si>
  <si>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</si>
  <si>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</si>
  <si>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</si>
  <si>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</si>
  <si>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</si>
  <si>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</si>
  <si>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</si>
  <si>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</si>
  <si>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</si>
  <si>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</si>
  <si>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</si>
  <si>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</si>
  <si>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</si>
  <si>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</si>
  <si>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</si>
  <si>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</si>
  <si>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</si>
  <si>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</si>
  <si>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</si>
  <si>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</si>
  <si>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</si>
  <si>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</si>
  <si>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</si>
  <si>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</si>
  <si>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</si>
  <si>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</si>
  <si>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</si>
  <si>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</si>
  <si>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</si>
  <si>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</si>
  <si>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</si>
  <si>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</si>
  <si>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</si>
  <si>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</si>
  <si>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</si>
  <si>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</si>
  <si>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</si>
  <si>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</si>
  <si>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</si>
  <si>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</si>
  <si>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</si>
  <si>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</si>
  <si>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</si>
  <si>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</si>
  <si>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</si>
  <si>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</si>
  <si>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</si>
  <si>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</si>
  <si>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</si>
  <si>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</si>
  <si>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</si>
  <si>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</si>
  <si>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</si>
  <si>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</si>
  <si>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</si>
  <si>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</si>
  <si>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</si>
  <si>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</si>
  <si>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</si>
  <si>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</si>
  <si>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</si>
  <si>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</si>
  <si>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</si>
  <si>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</si>
  <si>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</si>
  <si>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</si>
  <si>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</si>
  <si>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</si>
  <si>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</si>
  <si>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</si>
  <si>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</si>
  <si>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</si>
  <si>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</si>
  <si>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</si>
  <si>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</si>
  <si>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</si>
  <si>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</si>
  <si>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</si>
  <si>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</si>
  <si>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</si>
  <si>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</si>
  <si>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</si>
  <si>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</si>
  <si>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</si>
  <si>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</si>
  <si>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</si>
  <si>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</si>
  <si>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</si>
  <si>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</si>
  <si>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</si>
  <si>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</si>
  <si>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</si>
  <si>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</si>
  <si>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</si>
  <si>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</si>
  <si>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</si>
  <si>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</si>
  <si>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</si>
  <si>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</si>
  <si>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</si>
  <si>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</si>
  <si>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</si>
  <si>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</si>
  <si>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</si>
  <si>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</si>
  <si>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</si>
  <si>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</si>
  <si>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</si>
  <si>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</si>
  <si>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</si>
  <si>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</si>
  <si>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</si>
  <si>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</si>
  <si>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</si>
  <si>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</si>
  <si>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</si>
  <si>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</si>
  <si>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</si>
  <si>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</si>
  <si>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</si>
  <si>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</si>
  <si>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</si>
  <si>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</si>
  <si>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</si>
  <si>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</si>
  <si>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</si>
  <si>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</si>
  <si>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</si>
  <si>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</si>
  <si>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</si>
  <si>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</si>
  <si>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</si>
  <si>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</si>
  <si>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</si>
  <si>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</si>
  <si>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</si>
  <si>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</si>
  <si>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</si>
  <si>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</si>
  <si>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</si>
  <si>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</si>
  <si>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</si>
  <si>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</si>
  <si>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</si>
  <si>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</si>
  <si>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</si>
  <si>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</si>
  <si>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</si>
  <si>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</si>
  <si>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</si>
  <si>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</si>
  <si>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</si>
  <si>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</si>
  <si>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</si>
  <si>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</si>
  <si>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</si>
  <si>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</si>
  <si>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</si>
  <si>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</si>
  <si>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</si>
  <si>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</si>
  <si>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</si>
  <si>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</si>
  <si>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</si>
  <si>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</si>
  <si>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</si>
  <si>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</si>
  <si>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</si>
  <si>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</si>
  <si>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</si>
  <si>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</si>
  <si>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</si>
  <si>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</si>
  <si>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</si>
  <si>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</si>
  <si>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</si>
  <si>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</si>
  <si>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</si>
  <si>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</si>
  <si>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</si>
  <si>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</si>
  <si>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</si>
  <si>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</si>
  <si>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</si>
  <si>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</si>
  <si>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</si>
  <si>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</si>
  <si>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</si>
  <si>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</si>
  <si>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</si>
  <si>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</si>
  <si>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</si>
  <si>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</si>
  <si>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</si>
  <si>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</si>
  <si>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</si>
  <si>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</si>
  <si>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</si>
  <si>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</si>
  <si>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</si>
  <si>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</si>
  <si>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</si>
  <si>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</si>
  <si>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</si>
  <si>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</si>
  <si>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</si>
  <si>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</si>
  <si>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</si>
  <si>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</si>
  <si>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</si>
  <si>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</si>
  <si>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</si>
  <si>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</si>
  <si>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</si>
  <si>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</si>
  <si>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</si>
  <si>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</si>
  <si>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</si>
  <si>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</si>
  <si>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</si>
  <si>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</si>
  <si>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</si>
  <si>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</si>
  <si>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</si>
  <si>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</si>
  <si>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</si>
  <si>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</si>
  <si>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</si>
  <si>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</si>
  <si>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</si>
  <si>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</si>
  <si>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</si>
  <si>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</si>
  <si>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</si>
  <si>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</si>
  <si>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</si>
  <si>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</si>
  <si>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</si>
  <si>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</si>
  <si>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</si>
  <si>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</si>
  <si>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</si>
  <si>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</si>
  <si>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</si>
  <si>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</si>
  <si>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</si>
  <si>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</si>
  <si>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</si>
  <si>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</si>
  <si>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</si>
  <si>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</si>
  <si>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</si>
  <si>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</si>
  <si>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</si>
  <si>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</si>
  <si>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</si>
  <si>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</si>
  <si>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</si>
  <si>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</si>
  <si>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</si>
  <si>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</si>
  <si>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</si>
  <si>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</si>
  <si>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</si>
  <si>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</si>
  <si>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</si>
  <si>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</si>
  <si>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</si>
  <si>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</si>
  <si>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</si>
  <si>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</si>
  <si>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</si>
  <si>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</si>
  <si>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</si>
  <si>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</si>
  <si>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</si>
  <si>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</si>
  <si>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</si>
  <si>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</si>
  <si>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</si>
  <si>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</si>
  <si>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</si>
  <si>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</si>
  <si>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</si>
  <si>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</si>
  <si>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</si>
  <si>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</si>
  <si>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</si>
  <si>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</si>
  <si>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</si>
  <si>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</si>
  <si>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</si>
  <si>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</si>
  <si>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</si>
  <si>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</si>
  <si>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</si>
  <si>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</si>
  <si>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</si>
  <si>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</si>
  <si>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</si>
  <si>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</si>
  <si>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</si>
  <si>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</si>
  <si>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</si>
  <si>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</si>
  <si>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</si>
  <si>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</si>
  <si>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</si>
  <si>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</si>
  <si>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</si>
  <si>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</si>
  <si>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</si>
  <si>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</si>
  <si>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</si>
  <si>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</si>
  <si>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</si>
  <si>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</si>
  <si>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</si>
  <si>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</si>
  <si>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</si>
  <si>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</si>
  <si>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</si>
  <si>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</si>
  <si>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</si>
  <si>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</si>
  <si>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</si>
  <si>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</si>
  <si>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</si>
  <si>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</si>
  <si>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</si>
  <si>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</si>
  <si>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</si>
  <si>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</si>
  <si>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</si>
  <si>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</si>
  <si>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</si>
  <si>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</si>
  <si>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</si>
  <si>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</si>
  <si>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</si>
  <si>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</si>
  <si>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</si>
  <si>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</si>
  <si>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</si>
  <si>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</si>
  <si>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</si>
  <si>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</si>
  <si>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</si>
  <si>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</si>
  <si>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</si>
  <si>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</si>
  <si>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</si>
  <si>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</si>
  <si>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</si>
  <si>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</si>
  <si>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</si>
  <si>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</si>
  <si>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</si>
  <si>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</si>
  <si>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</si>
  <si>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</si>
  <si>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</si>
  <si>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</si>
  <si>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</si>
  <si>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</si>
  <si>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</si>
  <si>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</si>
  <si>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</si>
  <si>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</si>
  <si>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</si>
  <si>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</si>
  <si>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</si>
  <si>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</si>
  <si>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</si>
  <si>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</si>
  <si>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</si>
  <si>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</si>
  <si>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</si>
  <si>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</si>
  <si>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</si>
  <si>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</si>
  <si>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</si>
  <si>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</si>
  <si>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</si>
  <si>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</si>
  <si>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</si>
  <si>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</si>
  <si>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</si>
  <si>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</si>
  <si>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</si>
  <si>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</si>
  <si>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</si>
  <si>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</si>
  <si>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</si>
  <si>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</si>
  <si>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</si>
  <si>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</si>
  <si>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</si>
  <si>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</si>
  <si>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</si>
  <si>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</si>
  <si>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</si>
  <si>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</si>
  <si>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</si>
  <si>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</si>
  <si>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</si>
  <si>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</si>
  <si>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</si>
  <si>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</si>
  <si>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</si>
  <si>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</si>
  <si>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</si>
  <si>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</si>
  <si>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</si>
  <si>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</si>
  <si>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</si>
  <si>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</si>
  <si>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</si>
  <si>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</si>
  <si>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</si>
  <si>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</si>
  <si>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</si>
  <si>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</si>
  <si>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</si>
  <si>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</si>
  <si>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</si>
  <si>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</si>
  <si>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</si>
  <si>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</si>
  <si>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</si>
  <si>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</si>
  <si>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</si>
  <si>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</si>
  <si>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</si>
  <si>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</si>
  <si>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</si>
  <si>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</si>
  <si>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</si>
  <si>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</si>
  <si>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</si>
  <si>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</si>
  <si>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</si>
  <si>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</si>
  <si>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</si>
  <si>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</si>
  <si>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</si>
  <si>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</si>
  <si>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</si>
  <si>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</si>
  <si>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</si>
  <si>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</si>
  <si>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</si>
  <si>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</si>
  <si>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</si>
  <si>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</si>
  <si>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</si>
  <si>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</si>
  <si>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</si>
  <si>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</si>
  <si>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</si>
  <si>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</si>
  <si>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</si>
  <si>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</si>
  <si>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</si>
  <si>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</si>
  <si>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</si>
  <si>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</si>
  <si>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</si>
  <si>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</si>
  <si>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</si>
  <si>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</si>
  <si>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</si>
  <si>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</si>
  <si>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</si>
  <si>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</si>
  <si>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</si>
  <si>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</si>
  <si>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</si>
  <si>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</si>
  <si>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</si>
  <si>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</si>
  <si>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</si>
  <si>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</si>
  <si>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</si>
  <si>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</si>
  <si>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</si>
  <si>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</si>
  <si>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</si>
  <si>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</si>
  <si>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</si>
  <si>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</si>
  <si>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</si>
  <si>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</si>
  <si>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</si>
  <si>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</si>
  <si>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</si>
  <si>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</si>
  <si>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</si>
  <si>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</si>
  <si>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</si>
  <si>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</si>
  <si>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</si>
  <si>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</si>
  <si>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</si>
  <si>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</si>
  <si>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</si>
  <si>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</si>
  <si>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</si>
  <si>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</si>
  <si>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</si>
  <si>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</si>
  <si>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</si>
  <si>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</si>
  <si>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</si>
  <si>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</si>
  <si>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</si>
  <si>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</si>
  <si>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</si>
  <si>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</si>
  <si>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</si>
  <si>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</si>
  <si>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</si>
  <si>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</si>
  <si>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</si>
  <si>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</si>
  <si>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</si>
  <si>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</si>
  <si>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</si>
  <si>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</si>
  <si>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</si>
  <si>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</si>
  <si>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</si>
  <si>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</si>
  <si>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</si>
  <si>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</si>
  <si>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</si>
  <si>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</si>
  <si>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</si>
  <si>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</si>
  <si>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</si>
  <si>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</si>
  <si>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</si>
  <si>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</si>
  <si>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</si>
  <si>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</si>
  <si>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</si>
  <si>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</si>
  <si>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</si>
  <si>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</si>
  <si>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</si>
  <si>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</si>
  <si>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</si>
  <si>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</si>
  <si>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</si>
  <si>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</si>
  <si>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</si>
  <si>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</si>
  <si>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</si>
  <si>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</si>
  <si>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</si>
  <si>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</si>
  <si>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</si>
  <si>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</si>
  <si>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</si>
  <si>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</si>
  <si>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</si>
  <si>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</si>
  <si>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</si>
  <si>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</si>
  <si>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</si>
  <si>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</si>
  <si>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</si>
  <si>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</si>
  <si>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</si>
  <si>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</si>
  <si>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</si>
  <si>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</si>
  <si>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</si>
  <si>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</si>
  <si>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</si>
  <si>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</si>
  <si>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</si>
  <si>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</si>
  <si>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</si>
  <si>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</si>
  <si>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</si>
  <si>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</si>
  <si>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</si>
  <si>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</si>
  <si>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</si>
  <si>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</si>
  <si>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</si>
  <si>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</si>
  <si>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</si>
  <si>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</si>
  <si>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</si>
  <si>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</si>
  <si>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</si>
  <si>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</si>
  <si>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</si>
  <si>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</si>
  <si>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</si>
  <si>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</si>
  <si>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</si>
  <si>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</si>
  <si>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</si>
  <si>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</si>
  <si>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</si>
  <si>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</si>
  <si>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</si>
  <si>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</si>
  <si>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</si>
  <si>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</si>
  <si>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</si>
  <si>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</si>
  <si>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</si>
  <si>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</si>
  <si>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</si>
  <si>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</si>
  <si>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</si>
  <si>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</si>
  <si>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</si>
  <si>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</si>
  <si>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</si>
  <si>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</si>
  <si>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</si>
  <si>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</si>
  <si>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</si>
  <si>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</si>
  <si>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</si>
  <si>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</si>
  <si>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</si>
  <si>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</si>
  <si>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</si>
  <si>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</si>
  <si>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</si>
  <si>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</si>
  <si>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</si>
  <si>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</si>
  <si>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</si>
  <si>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</si>
  <si>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</si>
  <si>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</si>
  <si>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</si>
  <si>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</si>
  <si>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</si>
  <si>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</si>
  <si>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</si>
  <si>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</si>
  <si>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</si>
  <si>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</si>
  <si>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</si>
  <si>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</si>
  <si>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</si>
  <si>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</si>
  <si>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</si>
  <si>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</si>
  <si>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</si>
  <si>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</si>
  <si>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</si>
  <si>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</si>
  <si>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</si>
  <si>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</si>
  <si>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</si>
  <si>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</si>
  <si>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</si>
  <si>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</si>
  <si>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</si>
  <si>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</si>
  <si>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</si>
  <si>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</si>
  <si>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</si>
  <si>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</si>
  <si>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</si>
  <si>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</si>
  <si>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</si>
  <si>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</si>
  <si>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</si>
  <si>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</si>
  <si>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</si>
  <si>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</si>
  <si>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</si>
  <si>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</si>
  <si>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</si>
  <si>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</si>
  <si>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</si>
  <si>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</si>
  <si>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</si>
  <si>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</si>
  <si>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</si>
  <si>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</si>
  <si>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</si>
  <si>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</si>
  <si>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</si>
  <si>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</si>
  <si>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</si>
  <si>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</si>
  <si>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</si>
  <si>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</si>
  <si>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</si>
  <si>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</si>
  <si>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</si>
  <si>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</si>
  <si>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</si>
  <si>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</si>
  <si>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</si>
  <si>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</si>
  <si>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</si>
  <si>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</si>
  <si>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</si>
  <si>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</si>
  <si>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</si>
  <si>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</si>
  <si>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</si>
  <si>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</si>
  <si>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</si>
  <si>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</si>
  <si>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</si>
  <si>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</si>
  <si>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</si>
  <si>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</si>
  <si>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</si>
  <si>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</si>
  <si>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</si>
  <si>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</si>
  <si>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</si>
  <si>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</si>
  <si>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</si>
  <si>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</si>
  <si>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</si>
  <si>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</si>
  <si>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</si>
  <si>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</si>
  <si>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</si>
  <si>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</si>
  <si>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</si>
  <si>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</si>
  <si>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</si>
  <si>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</si>
  <si>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</si>
  <si>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</si>
  <si>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</si>
  <si>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</si>
  <si>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</si>
  <si>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</si>
  <si>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</si>
  <si>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</si>
  <si>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</si>
  <si>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</si>
  <si>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</si>
  <si>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</si>
  <si>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</si>
  <si>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</si>
  <si>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</si>
  <si>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</si>
  <si>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</si>
  <si>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</si>
  <si>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</si>
  <si>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</si>
  <si>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</si>
  <si>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</si>
  <si>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</si>
  <si>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</si>
  <si>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</si>
  <si>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</si>
  <si>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</si>
  <si>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</si>
  <si>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</si>
  <si>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</si>
  <si>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</si>
  <si>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</si>
  <si>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</si>
  <si>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</si>
  <si>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</si>
  <si>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</si>
  <si>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</si>
  <si>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</si>
  <si>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</si>
  <si>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</si>
  <si>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</si>
  <si>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</si>
  <si>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</si>
  <si>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</si>
  <si>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</si>
  <si>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</si>
  <si>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</si>
  <si>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</si>
  <si>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</si>
  <si>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</si>
  <si>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</si>
  <si>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</si>
  <si>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</si>
  <si>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</si>
  <si>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</si>
  <si>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</si>
  <si>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</si>
  <si>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</si>
  <si>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</si>
  <si>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</si>
  <si>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</si>
  <si>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</si>
  <si>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</si>
  <si>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</si>
  <si>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</si>
  <si>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</si>
  <si>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</si>
  <si>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</si>
  <si>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</si>
  <si>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</si>
  <si>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</si>
  <si>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</si>
  <si>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</si>
  <si>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</si>
  <si>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</si>
  <si>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</si>
  <si>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</si>
  <si>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</si>
  <si>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</si>
  <si>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</si>
  <si>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</si>
  <si>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</si>
  <si>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</si>
  <si>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</si>
  <si>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</si>
  <si>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</si>
  <si>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</si>
  <si>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</si>
  <si>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</si>
  <si>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</si>
  <si>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</si>
  <si>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</si>
  <si>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</si>
  <si>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</si>
  <si>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</si>
  <si>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</si>
  <si>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</si>
  <si>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</si>
  <si>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</si>
  <si>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</si>
  <si>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</si>
  <si>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</si>
  <si>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</si>
  <si>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</si>
  <si>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</si>
  <si>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</si>
  <si>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</si>
  <si>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</si>
  <si>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</si>
  <si>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</si>
  <si>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</si>
  <si>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</si>
  <si>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</si>
  <si>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</si>
  <si>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</si>
  <si>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</si>
  <si>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</si>
  <si>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</si>
  <si>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</si>
  <si>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</si>
  <si>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</si>
  <si>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</si>
  <si>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</si>
  <si>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</si>
  <si>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</si>
  <si>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</si>
  <si>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</si>
  <si>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</si>
  <si>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</si>
  <si>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</si>
  <si>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</si>
  <si>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</si>
  <si>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</si>
  <si>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</si>
  <si>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</si>
  <si>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</si>
  <si>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</si>
  <si>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</si>
  <si>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</si>
  <si>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</si>
  <si>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</si>
  <si>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</si>
  <si>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</si>
  <si>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</si>
  <si>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</si>
  <si>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</si>
  <si>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</si>
  <si>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</si>
  <si>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</si>
  <si>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</si>
  <si>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</si>
  <si>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</si>
  <si>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</si>
  <si>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</si>
  <si>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</si>
  <si>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</si>
  <si>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</si>
  <si>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</si>
  <si>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</si>
  <si>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</si>
  <si>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</si>
  <si>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</si>
  <si>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</si>
  <si>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</si>
  <si>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</si>
  <si>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</si>
  <si>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</si>
  <si>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</si>
  <si>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</si>
  <si>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</si>
  <si>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</si>
  <si>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</si>
  <si>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</si>
  <si>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</si>
  <si>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</si>
  <si>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</si>
  <si>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</si>
  <si>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</si>
  <si>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</si>
  <si>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</si>
  <si>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</si>
  <si>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</si>
  <si>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</si>
  <si>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</si>
  <si>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</si>
  <si>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</si>
  <si>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</si>
  <si>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</si>
  <si>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</si>
  <si>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</si>
  <si>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</si>
  <si>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</si>
  <si>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</si>
  <si>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</si>
  <si>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</si>
  <si>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</si>
  <si>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</si>
  <si>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</si>
  <si>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</si>
  <si>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</si>
  <si>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</si>
  <si>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</si>
  <si>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</si>
  <si>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</si>
  <si>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</si>
  <si>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</si>
  <si>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</si>
  <si>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</si>
  <si>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</si>
  <si>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</si>
  <si>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</si>
  <si>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</si>
  <si>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</si>
  <si>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</si>
  <si>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</si>
  <si>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</si>
  <si>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</si>
  <si>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</si>
  <si>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</si>
  <si>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</si>
  <si>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</si>
  <si>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</si>
  <si>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</si>
  <si>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</si>
  <si>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</si>
  <si>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</si>
  <si>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</si>
  <si>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</si>
  <si>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</si>
  <si>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</si>
  <si>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</si>
  <si>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</si>
  <si>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</si>
  <si>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</si>
  <si>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</si>
  <si>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</si>
  <si>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</si>
  <si>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</si>
  <si>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</si>
  <si>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</si>
  <si>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</si>
  <si>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</si>
  <si>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</si>
  <si>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</si>
  <si>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</si>
  <si>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</si>
  <si>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</si>
  <si>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</si>
  <si>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</si>
  <si>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</si>
  <si>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</si>
  <si>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</si>
  <si>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</si>
  <si>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</si>
  <si>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</si>
  <si>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</si>
  <si>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</si>
  <si>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</si>
  <si>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</si>
  <si>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</si>
  <si>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</si>
  <si>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</si>
  <si>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</si>
  <si>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</si>
  <si>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</si>
  <si>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</si>
  <si>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</si>
  <si>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</si>
  <si>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</si>
  <si>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</si>
  <si>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</si>
  <si>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</si>
  <si>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</si>
  <si>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</si>
  <si>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</si>
  <si>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</si>
  <si>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</si>
  <si>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</si>
  <si>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</si>
  <si>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</si>
  <si>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</si>
  <si>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</si>
  <si>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</si>
  <si>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</si>
  <si>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</si>
  <si>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</si>
  <si>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</si>
  <si>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</si>
  <si>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</si>
  <si>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</si>
  <si>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</si>
  <si>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</si>
  <si>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</si>
  <si>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</si>
  <si>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</si>
  <si>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</si>
  <si>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</si>
  <si>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</si>
  <si>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</si>
  <si>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</si>
  <si>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</si>
  <si>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</si>
  <si>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</si>
  <si>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</si>
  <si>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</si>
  <si>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</si>
  <si>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</si>
  <si>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</si>
  <si>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</si>
  <si>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</si>
  <si>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</si>
  <si>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</si>
  <si>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</si>
  <si>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</si>
  <si>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</si>
  <si>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</si>
  <si>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</si>
  <si>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</si>
  <si>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</si>
  <si>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</si>
  <si>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</si>
  <si>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</si>
  <si>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</si>
  <si>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</si>
  <si>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</si>
  <si>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</si>
  <si>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</si>
  <si>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</si>
  <si>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</si>
  <si>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</si>
  <si>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</si>
  <si>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</si>
  <si>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</si>
  <si>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</si>
  <si>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</si>
  <si>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</si>
  <si>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</si>
  <si>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</si>
  <si>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</si>
  <si>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</si>
  <si>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</si>
  <si>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</si>
  <si>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</si>
  <si>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</si>
  <si>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</si>
  <si>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</si>
  <si>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</si>
  <si>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</si>
  <si>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</si>
  <si>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</si>
  <si>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</si>
  <si>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</si>
  <si>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</si>
  <si>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</si>
  <si>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</si>
  <si>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</si>
  <si>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</si>
  <si>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</si>
  <si>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</si>
  <si>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</si>
  <si>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</si>
  <si>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</si>
  <si>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</si>
  <si>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</si>
  <si>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</si>
  <si>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</si>
  <si>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</si>
  <si>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</si>
  <si>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</si>
  <si>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</si>
  <si>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</si>
  <si>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</si>
  <si>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</si>
  <si>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</si>
  <si>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</si>
  <si>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</si>
  <si>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</si>
  <si>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</si>
  <si>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</si>
  <si>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</si>
  <si>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</si>
  <si>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</si>
  <si>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</si>
  <si>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</si>
  <si>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</si>
  <si>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</si>
  <si>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</si>
  <si>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</si>
  <si>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</si>
  <si>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</si>
  <si>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</si>
  <si>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</si>
  <si>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</si>
  <si>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</si>
  <si>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</si>
  <si>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</si>
  <si>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</si>
  <si>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</si>
  <si>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</si>
  <si>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</si>
  <si>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</si>
  <si>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</si>
  <si>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</si>
  <si>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</si>
  <si>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</si>
  <si>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</si>
  <si>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</si>
  <si>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</si>
  <si>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</si>
  <si>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</si>
  <si>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</si>
  <si>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</si>
  <si>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</si>
  <si>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</si>
  <si>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</si>
  <si>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</si>
  <si>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</si>
  <si>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</si>
  <si>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</si>
  <si>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</si>
  <si>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</si>
  <si>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</si>
  <si>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</si>
  <si>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</si>
  <si>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</si>
  <si>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</si>
  <si>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</si>
  <si>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</si>
  <si>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</si>
  <si>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</si>
  <si>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</si>
  <si>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</si>
  <si>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</si>
  <si>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</si>
  <si>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</si>
  <si>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</si>
  <si>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</si>
  <si>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</si>
  <si>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</si>
  <si>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</si>
  <si>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</si>
  <si>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</si>
  <si>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</si>
  <si>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</si>
  <si>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</si>
  <si>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</si>
  <si>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</si>
  <si>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</si>
  <si>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</si>
  <si>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</si>
  <si>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</si>
  <si>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</si>
  <si>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</si>
  <si>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</si>
  <si>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</si>
  <si>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</si>
  <si>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</si>
  <si>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</si>
  <si>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</si>
  <si>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</si>
  <si>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</si>
  <si>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</si>
  <si>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</si>
  <si>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</si>
  <si>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</si>
  <si>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</si>
  <si>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</si>
  <si>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</si>
  <si>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</si>
  <si>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</si>
  <si>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</si>
  <si>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</si>
  <si>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</si>
  <si>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</si>
  <si>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</si>
  <si>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</si>
  <si>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</si>
  <si>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</si>
  <si>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</si>
  <si>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</si>
  <si>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</si>
  <si>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</si>
  <si>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</si>
  <si>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</si>
  <si>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</si>
  <si>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</si>
  <si>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</si>
  <si>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</si>
  <si>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</si>
  <si>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</si>
  <si>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</si>
  <si>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</si>
  <si>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</si>
  <si>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</si>
  <si>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</si>
  <si>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</si>
  <si>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</si>
  <si>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</si>
  <si>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</si>
  <si>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</si>
  <si>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</si>
  <si>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</si>
  <si>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</si>
  <si>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</si>
  <si>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</si>
  <si>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</si>
  <si>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</si>
  <si>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</si>
  <si>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</si>
  <si>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</si>
  <si>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</si>
  <si>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</si>
  <si>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</si>
  <si>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</si>
  <si>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</si>
  <si>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</si>
  <si>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</si>
  <si>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</si>
  <si>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</si>
  <si>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</si>
  <si>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</si>
  <si>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</si>
  <si>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</si>
  <si>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</si>
  <si>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</si>
  <si>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</si>
  <si>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</si>
  <si>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</si>
  <si>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</si>
  <si>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</si>
  <si>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</si>
  <si>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</si>
  <si>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</si>
  <si>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</si>
  <si>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</si>
  <si>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</si>
  <si>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</si>
  <si>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</si>
  <si>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</si>
  <si>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</si>
  <si>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</si>
  <si>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</si>
  <si>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</si>
  <si>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</si>
  <si>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</si>
  <si>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</si>
  <si>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</si>
  <si>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</si>
  <si>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</si>
  <si>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</si>
  <si>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</si>
  <si>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</si>
  <si>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</si>
  <si>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</si>
  <si>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</si>
  <si>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</si>
  <si>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</si>
  <si>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</si>
  <si>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</si>
  <si>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</si>
  <si>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</si>
  <si>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</si>
  <si>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</si>
  <si>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</si>
  <si>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</si>
  <si>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</si>
  <si>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</si>
  <si>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</si>
  <si>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</si>
  <si>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</si>
  <si>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</si>
  <si>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</si>
  <si>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</si>
  <si>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</si>
  <si>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</si>
  <si>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</si>
  <si>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</si>
  <si>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</si>
  <si>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</si>
  <si>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</si>
  <si>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</si>
  <si>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</si>
  <si>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</si>
  <si>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</si>
  <si>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</si>
  <si>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</si>
  <si>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</si>
  <si>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</si>
  <si>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</si>
  <si>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</si>
  <si>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</si>
  <si>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</si>
  <si>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</si>
  <si>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</si>
  <si>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</si>
  <si>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</si>
  <si>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</si>
  <si>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</si>
  <si>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</si>
  <si>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</si>
  <si>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</si>
  <si>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</si>
  <si>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</si>
  <si>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</si>
  <si>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</si>
  <si>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</si>
  <si>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</si>
  <si>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</si>
  <si>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</si>
  <si>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</si>
  <si>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</si>
  <si>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</si>
  <si>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</si>
  <si>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</si>
  <si>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</si>
  <si>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</si>
  <si>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</si>
  <si>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</si>
  <si>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</si>
  <si>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</si>
  <si>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</si>
  <si>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</si>
  <si>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</si>
  <si>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</si>
  <si>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</si>
  <si>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</si>
  <si>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</si>
  <si>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</si>
  <si>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</si>
  <si>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</si>
  <si>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</si>
  <si>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</si>
  <si>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</si>
  <si>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</si>
  <si>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</si>
  <si>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</si>
  <si>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</si>
  <si>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</si>
  <si>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</si>
  <si>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</si>
  <si>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</si>
  <si>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</si>
  <si>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</si>
  <si>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</si>
  <si>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</si>
  <si>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</si>
  <si>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</si>
  <si>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</si>
  <si>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</si>
  <si>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</si>
  <si>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</si>
  <si>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</si>
  <si>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</si>
  <si>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</si>
  <si>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</si>
  <si>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</si>
  <si>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</si>
  <si>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</si>
  <si>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</si>
  <si>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</si>
  <si>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</si>
  <si>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</si>
  <si>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</si>
  <si>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</si>
  <si>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</si>
  <si>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</si>
  <si>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</si>
  <si>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</si>
  <si>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</si>
  <si>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</si>
  <si>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</si>
  <si>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</si>
  <si>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</si>
  <si>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</si>
  <si>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</si>
  <si>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</si>
  <si>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</si>
  <si>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</si>
  <si>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</si>
  <si>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</si>
  <si>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</si>
  <si>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</si>
  <si>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</si>
  <si>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</si>
  <si>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</si>
  <si>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</si>
  <si>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</si>
  <si>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</si>
  <si>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</si>
  <si>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</si>
  <si>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</si>
  <si>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</si>
  <si>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</si>
  <si>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</si>
  <si>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</si>
  <si>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</si>
  <si>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</si>
  <si>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</si>
  <si>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</si>
  <si>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</si>
  <si>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</si>
  <si>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</si>
  <si>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</si>
  <si>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</si>
  <si>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</si>
  <si>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</si>
  <si>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</si>
  <si>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</si>
  <si>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</si>
  <si>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</si>
  <si>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</si>
  <si>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</si>
  <si>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</si>
  <si>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</si>
  <si>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</si>
  <si>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</si>
  <si>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</si>
  <si>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</si>
  <si>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</si>
  <si>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</si>
  <si>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</si>
  <si>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</si>
  <si>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</si>
  <si>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</si>
  <si>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</si>
  <si>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</si>
  <si>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</si>
  <si>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</si>
  <si>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</si>
  <si>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</si>
  <si>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</si>
  <si>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</si>
  <si>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</si>
  <si>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</si>
  <si>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</si>
  <si>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</si>
  <si>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</si>
  <si>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</si>
  <si>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</si>
  <si>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</si>
  <si>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</si>
  <si>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</si>
  <si>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</si>
  <si>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</si>
  <si>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</si>
  <si>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</si>
  <si>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</si>
  <si>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</si>
  <si>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</si>
  <si>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</si>
  <si>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</si>
  <si>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</si>
  <si>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</si>
  <si>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</si>
  <si>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</si>
  <si>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</si>
  <si>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</si>
  <si>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</si>
  <si>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</si>
  <si>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</si>
  <si>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</si>
  <si>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</si>
  <si>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</si>
  <si>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</si>
  <si>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</si>
  <si>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</si>
  <si>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</si>
  <si>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</si>
  <si>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</si>
  <si>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</si>
  <si>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</si>
  <si>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</si>
  <si>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</si>
  <si>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</si>
  <si>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</si>
  <si>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</si>
  <si>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</si>
  <si>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</si>
  <si>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</si>
  <si>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</si>
  <si>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</si>
  <si>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</si>
  <si>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</si>
  <si>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</si>
  <si>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</si>
  <si>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</si>
  <si>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</si>
  <si>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</si>
  <si>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</si>
  <si>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</si>
  <si>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</si>
  <si>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</si>
  <si>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</si>
  <si>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</si>
  <si>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</si>
  <si>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</si>
  <si>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</si>
  <si>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</si>
  <si>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</si>
  <si>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</si>
  <si>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</si>
  <si>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</si>
  <si>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</si>
  <si>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</si>
  <si>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</si>
  <si>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</si>
  <si>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</si>
  <si>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</si>
  <si>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</si>
  <si>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</si>
  <si>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</si>
  <si>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</si>
  <si>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</si>
  <si>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</si>
  <si>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</si>
  <si>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</si>
  <si>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</si>
  <si>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</si>
  <si>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</si>
  <si>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</si>
  <si>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</si>
  <si>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</si>
  <si>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</si>
  <si>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</si>
  <si>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</si>
  <si>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</si>
  <si>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</si>
  <si>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</si>
  <si>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</si>
  <si>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</si>
  <si>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</si>
  <si>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</si>
  <si>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</si>
  <si>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</si>
  <si>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</si>
  <si>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</si>
  <si>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</si>
  <si>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</si>
  <si>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</si>
  <si>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</si>
  <si>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</si>
  <si>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</si>
  <si>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</si>
  <si>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</si>
  <si>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</si>
  <si>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</si>
  <si>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</si>
  <si>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</si>
  <si>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</si>
  <si>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</si>
  <si>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</si>
  <si>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</si>
  <si>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</si>
  <si>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</si>
  <si>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</si>
  <si>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</si>
  <si>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</si>
  <si>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</si>
  <si>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</si>
  <si>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</si>
  <si>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</si>
  <si>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</si>
  <si>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</si>
  <si>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</si>
  <si>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</si>
  <si>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</si>
  <si>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</si>
  <si>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</si>
  <si>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</si>
  <si>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</si>
  <si>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</si>
  <si>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</si>
  <si>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</si>
  <si>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</si>
  <si>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</si>
  <si>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</si>
  <si>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</si>
  <si>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</si>
  <si>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</si>
  <si>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</si>
  <si>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</si>
  <si>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</si>
  <si>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</si>
  <si>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</si>
  <si>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</si>
  <si>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</si>
  <si>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</si>
  <si>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</si>
  <si>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</si>
  <si>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</si>
  <si>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</si>
  <si>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</si>
  <si>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</si>
  <si>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</si>
  <si>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</si>
  <si>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</si>
  <si>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</si>
  <si>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</si>
  <si>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</si>
  <si>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</si>
  <si>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</si>
  <si>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</si>
  <si>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</si>
  <si>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</si>
  <si>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</si>
  <si>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</si>
  <si>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</si>
  <si>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</si>
  <si>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</si>
  <si>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</si>
  <si>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</si>
  <si>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</si>
  <si>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</si>
  <si>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</si>
  <si>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</si>
  <si>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</si>
  <si>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</si>
  <si>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</si>
  <si>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</si>
  <si>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</si>
  <si>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</si>
  <si>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</si>
  <si>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</si>
  <si>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</si>
  <si>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</si>
  <si>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</si>
  <si>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</si>
  <si>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</si>
  <si>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</si>
  <si>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</si>
  <si>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</si>
  <si>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</si>
  <si>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</si>
  <si>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</si>
  <si>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</si>
  <si>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</si>
  <si>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</si>
  <si>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</si>
  <si>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</si>
  <si>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</si>
  <si>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</si>
  <si>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</si>
  <si>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</si>
  <si>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</si>
  <si>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</si>
  <si>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</si>
  <si>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</si>
  <si>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</si>
  <si>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</si>
  <si>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</si>
  <si>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</si>
  <si>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</si>
  <si>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</si>
  <si>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</si>
  <si>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</si>
  <si>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</si>
  <si>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</si>
  <si>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</si>
  <si>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</si>
  <si>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</si>
  <si>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</si>
  <si>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</si>
  <si>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</si>
  <si>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</si>
  <si>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</si>
  <si>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</si>
  <si>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</si>
  <si>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</si>
  <si>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</si>
  <si>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</si>
  <si>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</si>
  <si>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</si>
  <si>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</si>
  <si>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</si>
  <si>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</si>
  <si>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</si>
  <si>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</si>
  <si>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</si>
  <si>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</si>
  <si>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</si>
  <si>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</si>
  <si>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</si>
  <si>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</si>
  <si>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</si>
  <si>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</si>
  <si>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</si>
  <si>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</si>
  <si>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</si>
  <si>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</si>
  <si>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</si>
  <si>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</si>
  <si>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</si>
  <si>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</si>
  <si>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</si>
  <si>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</si>
  <si>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</si>
  <si>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</si>
  <si>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</si>
  <si>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</si>
  <si>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</si>
  <si>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</si>
  <si>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</si>
  <si>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</si>
  <si>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</si>
  <si>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</si>
  <si>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</si>
  <si>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</si>
  <si>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</si>
  <si>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</si>
  <si>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</si>
  <si>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</si>
  <si>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</si>
  <si>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</si>
  <si>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</si>
  <si>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</si>
  <si>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</si>
  <si>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</si>
  <si>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</si>
  <si>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</si>
  <si>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</si>
  <si>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</si>
  <si>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</si>
  <si>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</si>
  <si>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</si>
  <si>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</si>
  <si>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</si>
  <si>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</si>
  <si>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</si>
  <si>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</si>
  <si>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</si>
  <si>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</si>
  <si>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</si>
  <si>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</si>
  <si>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</si>
  <si>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</si>
  <si>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</si>
  <si>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</si>
  <si>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</si>
  <si>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</si>
  <si>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</si>
  <si>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</si>
  <si>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</si>
  <si>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</si>
  <si>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</si>
  <si>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</si>
  <si>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</si>
  <si>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</si>
  <si>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</si>
  <si>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</si>
  <si>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</si>
  <si>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</si>
  <si>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</si>
  <si>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</si>
  <si>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</si>
  <si>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</si>
  <si>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</si>
  <si>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</si>
  <si>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</si>
  <si>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</si>
  <si>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</si>
  <si>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</si>
  <si>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</si>
  <si>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</si>
  <si>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</si>
  <si>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</si>
  <si>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</si>
  <si>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</si>
  <si>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</si>
  <si>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</si>
  <si>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</si>
  <si>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</si>
  <si>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</si>
  <si>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</si>
  <si>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</si>
  <si>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</si>
  <si>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</si>
  <si>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</si>
  <si>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</si>
  <si>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</si>
  <si>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</si>
  <si>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</si>
  <si>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</si>
  <si>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</si>
  <si>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</si>
  <si>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</si>
  <si>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</si>
  <si>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</si>
  <si>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</si>
  <si>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</si>
  <si>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</si>
  <si>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</si>
  <si>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</si>
  <si>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</si>
  <si>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</si>
  <si>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</si>
  <si>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</si>
  <si>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</si>
  <si>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</si>
  <si>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</si>
  <si>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</si>
  <si>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</si>
  <si>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</si>
  <si>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</si>
  <si>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</si>
  <si>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</si>
  <si>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</si>
  <si>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</si>
  <si>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</si>
  <si>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</si>
  <si>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</si>
  <si>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</si>
  <si>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</si>
  <si>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</si>
  <si>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</si>
  <si>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</si>
  <si>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</si>
  <si>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</si>
  <si>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</si>
  <si>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</si>
  <si>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</si>
  <si>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</si>
  <si>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</si>
  <si>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</si>
  <si>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</si>
  <si>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</si>
  <si>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</si>
  <si>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</si>
  <si>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</si>
  <si>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</si>
  <si>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</si>
  <si>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</si>
  <si>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</si>
  <si>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</si>
  <si>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</si>
  <si>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</si>
  <si>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</si>
  <si>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</si>
  <si>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</si>
  <si>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</si>
  <si>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</si>
  <si>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</si>
  <si>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</si>
  <si>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</si>
  <si>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</si>
  <si>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</si>
  <si>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</si>
  <si>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</si>
  <si>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</si>
  <si>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</si>
  <si>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</si>
  <si>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</si>
  <si>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</si>
  <si>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</si>
  <si>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</si>
  <si>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</si>
  <si>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</si>
  <si>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</si>
  <si>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</si>
  <si>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</si>
  <si>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</si>
  <si>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</si>
  <si>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</si>
  <si>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</si>
  <si>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</si>
  <si>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</si>
  <si>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</si>
  <si>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</si>
  <si>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</si>
  <si>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</si>
  <si>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</si>
  <si>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</si>
  <si>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</si>
  <si>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</si>
  <si>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</si>
  <si>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</si>
  <si>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</si>
  <si>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</si>
  <si>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</si>
  <si>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</si>
  <si>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</si>
  <si>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</si>
  <si>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</si>
  <si>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</si>
  <si>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</si>
  <si>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</si>
  <si>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</si>
  <si>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</si>
  <si>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</si>
  <si>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</si>
  <si>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</si>
  <si>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</si>
  <si>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</si>
  <si>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</si>
  <si>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</si>
  <si>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</si>
  <si>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</si>
  <si>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</si>
  <si>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</si>
  <si>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</si>
  <si>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</si>
  <si>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</si>
  <si>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</si>
  <si>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</si>
  <si>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</si>
  <si>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</si>
  <si>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</si>
  <si>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</si>
  <si>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</si>
  <si>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</si>
  <si>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</si>
  <si>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</si>
  <si>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</si>
  <si>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</si>
  <si>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</si>
  <si>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</si>
  <si>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</si>
  <si>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</si>
  <si>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</si>
  <si>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</si>
  <si>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</si>
  <si>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</si>
  <si>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</si>
  <si>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</si>
  <si>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</si>
  <si>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</si>
  <si>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</si>
  <si>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</si>
  <si>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</si>
  <si>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</si>
  <si>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</si>
  <si>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</si>
  <si>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</si>
  <si>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</si>
  <si>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</si>
  <si>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</si>
  <si>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</si>
  <si>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</si>
  <si>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</si>
  <si>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</si>
  <si>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</si>
  <si>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</si>
  <si>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</si>
  <si>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</si>
  <si>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</si>
  <si>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</si>
  <si>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</si>
  <si>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</si>
  <si>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</si>
  <si>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</si>
  <si>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</si>
  <si>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</si>
  <si>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</si>
  <si>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</si>
  <si>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</si>
  <si>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</si>
  <si>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</si>
  <si>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</si>
  <si>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</si>
  <si>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</si>
  <si>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</si>
  <si>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</si>
  <si>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</si>
  <si>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</si>
  <si>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</si>
  <si>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</si>
  <si>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</si>
  <si>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</si>
  <si>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</si>
  <si>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</si>
  <si>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</si>
  <si>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</si>
  <si>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</si>
  <si>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</si>
  <si>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</si>
  <si>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</si>
  <si>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</si>
  <si>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</si>
  <si>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</si>
  <si>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</si>
  <si>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</si>
  <si>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</si>
  <si>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</si>
  <si>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</si>
  <si>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</si>
  <si>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</si>
  <si>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</si>
  <si>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</si>
  <si>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</si>
  <si>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</si>
  <si>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</si>
  <si>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</si>
  <si>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</si>
  <si>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</si>
  <si>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</si>
  <si>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</si>
  <si>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</si>
  <si>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</si>
  <si>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</si>
  <si>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</si>
  <si>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</si>
  <si>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</si>
  <si>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</si>
  <si>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</si>
  <si>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</si>
  <si>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</si>
  <si>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</si>
  <si>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</si>
  <si>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</si>
  <si>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</si>
  <si>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</si>
  <si>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</si>
  <si>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</si>
  <si>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</si>
  <si>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</si>
  <si>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</si>
  <si>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</si>
  <si>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</si>
  <si>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</si>
  <si>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</si>
  <si>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</si>
  <si>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</si>
  <si>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</si>
  <si>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</si>
  <si>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</si>
  <si>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</si>
  <si>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</si>
  <si>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</si>
  <si>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</si>
  <si>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</si>
  <si>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</si>
  <si>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</si>
  <si>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</si>
  <si>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</si>
  <si>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</si>
  <si>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</si>
  <si>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</si>
  <si>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</si>
  <si>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</si>
  <si>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</si>
  <si>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</si>
  <si>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</si>
  <si>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</si>
  <si>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</si>
  <si>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</si>
  <si>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</si>
  <si>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</si>
  <si>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</si>
  <si>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</si>
  <si>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</si>
  <si>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</si>
  <si>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</si>
  <si>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</si>
  <si>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</si>
  <si>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</si>
  <si>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</si>
  <si>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</si>
  <si>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</si>
  <si>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</si>
  <si>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</si>
  <si>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</si>
  <si>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</si>
  <si>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</si>
  <si>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</si>
  <si>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</si>
  <si>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</si>
  <si>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</si>
  <si>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</si>
  <si>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</si>
  <si>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</si>
  <si>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</si>
  <si>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</si>
  <si>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</si>
  <si>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</si>
  <si>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</si>
  <si>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</si>
  <si>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</si>
  <si>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</si>
  <si>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</si>
  <si>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</si>
  <si>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</si>
  <si>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</si>
  <si>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</si>
  <si>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</si>
  <si>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</si>
  <si>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</si>
  <si>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</si>
  <si>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</si>
  <si>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</si>
  <si>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</si>
  <si>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</si>
  <si>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</si>
  <si>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</si>
  <si>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</si>
  <si>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</si>
  <si>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</si>
  <si>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</si>
  <si>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</si>
  <si>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</si>
  <si>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</si>
  <si>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</si>
  <si>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</si>
  <si>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</si>
  <si>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</si>
  <si>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</si>
  <si>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</si>
  <si>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</si>
  <si>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</si>
  <si>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</si>
  <si>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</si>
  <si>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</si>
  <si>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</si>
  <si>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</si>
  <si>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</si>
  <si>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</si>
  <si>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</si>
  <si>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</si>
  <si>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</si>
  <si>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</si>
  <si>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</si>
  <si>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</si>
  <si>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</si>
  <si>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</si>
  <si>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</si>
  <si>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</si>
  <si>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</si>
  <si>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</si>
  <si>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</si>
  <si>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</si>
  <si>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</si>
  <si>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</si>
  <si>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</si>
  <si>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</si>
  <si>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</si>
  <si>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</si>
  <si>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</si>
  <si>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</si>
  <si>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</si>
  <si>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</si>
  <si>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</si>
  <si>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</si>
  <si>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</si>
  <si>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</si>
  <si>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</si>
  <si>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</si>
  <si>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</si>
  <si>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</si>
  <si>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</si>
  <si>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</si>
  <si>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</si>
  <si>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</si>
  <si>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</si>
  <si>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</si>
  <si>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</si>
  <si>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</si>
  <si>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</si>
  <si>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</si>
  <si>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</si>
  <si>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</si>
  <si>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</si>
  <si>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</si>
  <si>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</si>
  <si>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</si>
  <si>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</si>
  <si>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</si>
  <si>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</si>
  <si>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</si>
  <si>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</si>
  <si>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</si>
  <si>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</si>
  <si>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</si>
  <si>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</si>
  <si>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</si>
  <si>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</si>
  <si>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</si>
  <si>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</si>
  <si>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</si>
  <si>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</si>
  <si>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</si>
  <si>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</si>
  <si>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</si>
  <si>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</si>
  <si>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</si>
  <si>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</si>
  <si>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</si>
  <si>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</si>
  <si>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</si>
  <si>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</si>
  <si>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</si>
  <si>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</si>
  <si>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</si>
  <si>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</si>
  <si>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</si>
  <si>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</si>
  <si>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</si>
  <si>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</si>
  <si>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</si>
  <si>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</si>
  <si>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</si>
  <si>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</si>
  <si>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</si>
  <si>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</si>
  <si>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</si>
  <si>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</si>
  <si>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</si>
  <si>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</si>
  <si>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</si>
  <si>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</si>
  <si>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</si>
  <si>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</si>
  <si>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</si>
  <si>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</si>
  <si>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</si>
  <si>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</si>
  <si>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</si>
  <si>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</si>
  <si>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</si>
  <si>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</si>
  <si>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</si>
  <si>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</si>
  <si>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</si>
  <si>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</si>
  <si>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</si>
  <si>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</si>
  <si>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</si>
  <si>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</si>
  <si>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</si>
  <si>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</si>
  <si>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</si>
  <si>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</si>
  <si>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</si>
  <si>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</si>
  <si>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</si>
  <si>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</si>
  <si>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</si>
  <si>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</si>
  <si>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</si>
  <si>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</si>
  <si>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</si>
  <si>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</si>
  <si>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</si>
  <si>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</si>
  <si>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</si>
  <si>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</si>
  <si>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</si>
  <si>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</si>
  <si>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</si>
  <si>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</si>
  <si>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</si>
  <si>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</si>
  <si>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</si>
  <si>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</si>
  <si>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</si>
  <si>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</si>
  <si>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</si>
  <si>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</si>
  <si>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</si>
  <si>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</si>
  <si>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</si>
  <si>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</si>
  <si>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</si>
  <si>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</si>
  <si>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</si>
  <si>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</si>
  <si>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</si>
  <si>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</si>
  <si>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</si>
  <si>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</si>
  <si>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</si>
  <si>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</si>
  <si>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</si>
  <si>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</si>
  <si>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</si>
  <si>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</si>
  <si>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</si>
  <si>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</si>
  <si>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</si>
  <si>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</si>
  <si>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</si>
  <si>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</si>
  <si>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</si>
  <si>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</si>
  <si>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</si>
  <si>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</si>
  <si>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</si>
  <si>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</si>
  <si>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</si>
  <si>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</si>
  <si>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</si>
  <si>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</si>
  <si>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</si>
  <si>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</si>
  <si>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</si>
  <si>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</si>
  <si>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</si>
  <si>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</si>
  <si>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</si>
  <si>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</si>
  <si>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</si>
  <si>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</si>
  <si>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</si>
  <si>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</si>
  <si>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</si>
  <si>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</si>
  <si>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</si>
  <si>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</si>
  <si>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</si>
  <si>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</si>
  <si>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</si>
  <si>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</si>
  <si>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</si>
  <si>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</si>
  <si>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</si>
  <si>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</si>
  <si>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</si>
  <si>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</si>
  <si>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</si>
  <si>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</si>
  <si>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</si>
  <si>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</si>
  <si>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</si>
  <si>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</si>
  <si>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</si>
  <si>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</si>
  <si>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</si>
  <si>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</si>
  <si>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</si>
  <si>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</si>
  <si>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</si>
  <si>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</si>
  <si>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</si>
  <si>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</si>
  <si>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</si>
  <si>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</si>
  <si>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</si>
  <si>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</si>
  <si>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</si>
  <si>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</si>
  <si>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</si>
  <si>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</si>
  <si>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</si>
  <si>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</si>
  <si>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</si>
  <si>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</si>
  <si>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</si>
  <si>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</si>
  <si>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</si>
  <si>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</si>
  <si>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</si>
  <si>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</si>
  <si>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</si>
  <si>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</si>
  <si>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</si>
  <si>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</si>
  <si>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</si>
  <si>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</si>
  <si>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</si>
  <si>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</si>
  <si>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</si>
  <si>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</si>
  <si>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</si>
  <si>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</si>
  <si>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</si>
  <si>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</si>
  <si>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</si>
  <si>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</si>
  <si>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</si>
  <si>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</si>
  <si>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</si>
  <si>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</si>
  <si>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</si>
  <si>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</si>
  <si>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</si>
  <si>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</si>
  <si>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</si>
  <si>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</si>
  <si>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</si>
  <si>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</si>
  <si>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</si>
  <si>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</si>
  <si>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</si>
  <si>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</si>
  <si>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</si>
  <si>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</si>
  <si>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</si>
  <si>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</si>
  <si>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</si>
  <si>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</si>
  <si>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</si>
  <si>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</si>
  <si>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</si>
  <si>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</si>
  <si>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</si>
  <si>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</si>
  <si>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</si>
  <si>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</si>
  <si>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</si>
  <si>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</si>
  <si>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</si>
  <si>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</si>
  <si>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</si>
  <si>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</si>
  <si>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</si>
  <si>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</si>
  <si>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</si>
  <si>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</si>
  <si>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</si>
  <si>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</si>
  <si>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</si>
  <si>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</si>
  <si>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</si>
  <si>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</si>
  <si>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</si>
  <si>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</si>
  <si>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</si>
  <si>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</si>
  <si>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</si>
  <si>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</si>
  <si>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</si>
  <si>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</si>
  <si>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</si>
  <si>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</si>
  <si>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</si>
  <si>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</si>
  <si>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</si>
  <si>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</si>
  <si>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</si>
  <si>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</si>
  <si>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</si>
  <si>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</si>
  <si>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</si>
  <si>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</si>
  <si>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</si>
  <si>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</si>
  <si>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</si>
  <si>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</si>
  <si>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</si>
  <si>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</si>
  <si>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</si>
  <si>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</si>
  <si>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</si>
  <si>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</si>
  <si>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</si>
  <si>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</si>
  <si>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</si>
  <si>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</si>
  <si>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</si>
  <si>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</si>
  <si>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</si>
  <si>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</si>
  <si>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</si>
  <si>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</si>
  <si>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</si>
  <si>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</si>
  <si>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</si>
  <si>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</si>
  <si>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</si>
  <si>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</si>
  <si>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</si>
  <si>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</si>
  <si>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</si>
  <si>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</si>
  <si>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</si>
  <si>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</si>
  <si>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</si>
  <si>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</si>
  <si>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</si>
  <si>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</si>
  <si>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</si>
  <si>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</si>
  <si>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</si>
  <si>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</si>
  <si>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</si>
  <si>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</si>
  <si>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</si>
  <si>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</si>
  <si>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</si>
  <si>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</si>
  <si>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</si>
  <si>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</si>
  <si>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</si>
  <si>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</si>
  <si>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</si>
  <si>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</si>
  <si>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</si>
  <si>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</si>
  <si>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</si>
  <si>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</si>
  <si>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</si>
  <si>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</si>
  <si>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</si>
  <si>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</si>
  <si>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</si>
  <si>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</si>
  <si>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</si>
  <si>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</si>
  <si>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</si>
  <si>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</si>
  <si>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</si>
  <si>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</si>
  <si>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</si>
  <si>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</si>
  <si>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</si>
  <si>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</si>
  <si>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</si>
  <si>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</si>
  <si>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</si>
  <si>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</si>
  <si>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</si>
  <si>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</si>
  <si>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</si>
  <si>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</si>
  <si>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</si>
  <si>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</si>
  <si>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</si>
  <si>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</si>
  <si>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</si>
  <si>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</si>
  <si>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</si>
  <si>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</si>
  <si>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</si>
  <si>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</si>
  <si>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</si>
  <si>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</si>
  <si>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</si>
  <si>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</si>
  <si>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</si>
  <si>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</si>
  <si>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</si>
  <si>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</si>
  <si>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</si>
  <si>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</si>
  <si>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</si>
  <si>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</si>
  <si>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</si>
  <si>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</si>
  <si>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</si>
  <si>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</si>
  <si>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</si>
  <si>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</si>
  <si>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</si>
  <si>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</si>
  <si>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</si>
  <si>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</si>
  <si>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</si>
  <si>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</si>
  <si>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</si>
  <si>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</si>
  <si>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</si>
  <si>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</si>
  <si>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</si>
  <si>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</si>
  <si>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</si>
  <si>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</si>
  <si>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</si>
  <si>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</si>
  <si>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</si>
  <si>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</si>
  <si>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</si>
  <si>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</si>
  <si>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</si>
  <si>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</si>
  <si>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</si>
  <si>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</si>
  <si>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</si>
  <si>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</si>
  <si>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</si>
  <si>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</si>
  <si>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</si>
  <si>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</si>
  <si>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</si>
  <si>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</si>
  <si>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</si>
  <si>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</si>
  <si>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</si>
  <si>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</si>
  <si>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</si>
  <si>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</si>
  <si>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</si>
  <si>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</si>
  <si>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</si>
  <si>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</si>
  <si>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</si>
  <si>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</si>
  <si>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</si>
  <si>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</si>
  <si>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</si>
  <si>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</si>
  <si>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</si>
  <si>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</si>
  <si>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</si>
  <si>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</si>
  <si>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</si>
  <si>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</si>
  <si>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</si>
  <si>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</si>
  <si>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</si>
  <si>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</si>
  <si>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</si>
  <si>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</si>
  <si>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</si>
  <si>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</si>
  <si>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</si>
  <si>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</si>
  <si>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</si>
  <si>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</si>
  <si>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</si>
  <si>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</si>
  <si>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</si>
  <si>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</si>
  <si>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</si>
  <si>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</si>
  <si>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</si>
  <si>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</si>
  <si>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</si>
  <si>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</si>
  <si>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</si>
  <si>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</si>
  <si>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</si>
  <si>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</si>
  <si>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</si>
  <si>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</si>
  <si>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</si>
  <si>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</si>
  <si>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</si>
  <si>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</si>
  <si>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</si>
  <si>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</si>
  <si>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</si>
  <si>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</si>
  <si>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</si>
  <si>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</si>
  <si>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</si>
  <si>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</si>
  <si>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</si>
  <si>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</si>
  <si>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</si>
  <si>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</si>
  <si>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</si>
  <si>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</si>
  <si>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</si>
  <si>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</si>
  <si>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</si>
  <si>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</si>
  <si>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</si>
  <si>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</si>
  <si>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</si>
  <si>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</si>
  <si>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</si>
  <si>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</si>
  <si>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</si>
  <si>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</si>
  <si>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</si>
  <si>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</si>
  <si>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</si>
  <si>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</si>
  <si>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</si>
  <si>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</si>
  <si>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</si>
  <si>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</si>
  <si>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</si>
  <si>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</si>
  <si>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</si>
  <si>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</si>
  <si>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</si>
  <si>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</si>
  <si>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</si>
  <si>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</si>
  <si>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</si>
  <si>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</si>
  <si>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</si>
  <si>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</si>
  <si>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</si>
  <si>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</si>
  <si>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</si>
  <si>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</si>
  <si>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</si>
  <si>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</si>
  <si>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</si>
  <si>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</si>
  <si>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</si>
  <si>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</si>
  <si>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</si>
  <si>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</si>
  <si>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</si>
  <si>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</si>
  <si>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</si>
  <si>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</si>
  <si>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</si>
  <si>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</si>
  <si>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</si>
  <si>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</si>
  <si>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</si>
  <si>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</si>
  <si>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</si>
  <si>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</si>
  <si>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</si>
  <si>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</si>
  <si>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</si>
  <si>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</si>
  <si>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</si>
  <si>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</si>
  <si>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</si>
  <si>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</si>
  <si>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</si>
  <si>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</si>
  <si>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</si>
  <si>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</si>
  <si>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</si>
  <si>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</si>
  <si>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</si>
  <si>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</si>
  <si>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</si>
  <si>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</si>
  <si>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</si>
  <si>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</si>
  <si>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</si>
  <si>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</si>
  <si>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</si>
  <si>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</si>
  <si>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</si>
  <si>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</si>
  <si>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</si>
  <si>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</si>
  <si>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</si>
  <si>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</si>
  <si>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</si>
  <si>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</si>
  <si>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</si>
  <si>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</si>
  <si>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</si>
  <si>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</si>
  <si>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</si>
  <si>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</si>
  <si>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</si>
  <si>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</si>
  <si>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</si>
  <si>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</si>
  <si>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</si>
  <si>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</si>
  <si>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</si>
  <si>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</si>
  <si>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</si>
  <si>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</si>
  <si>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</si>
  <si>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</si>
  <si>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</si>
  <si>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</si>
  <si>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</si>
  <si>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</si>
  <si>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</si>
  <si>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</si>
  <si>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</si>
  <si>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</si>
  <si>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</si>
  <si>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</si>
  <si>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</si>
  <si>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</si>
  <si>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</si>
  <si>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</si>
  <si>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</si>
  <si>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</si>
  <si>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</si>
  <si>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</si>
  <si>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</si>
  <si>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</si>
  <si>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</si>
  <si>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</si>
  <si>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</si>
  <si>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</si>
  <si>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</si>
  <si>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</si>
  <si>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</si>
  <si>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</si>
  <si>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</si>
  <si>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</si>
  <si>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</si>
  <si>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</si>
  <si>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</si>
  <si>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</si>
  <si>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</si>
  <si>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</si>
  <si>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</si>
  <si>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</si>
  <si>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</si>
  <si>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</si>
  <si>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</si>
  <si>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</si>
  <si>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</si>
  <si>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</si>
  <si>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</si>
  <si>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</si>
  <si>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</si>
  <si>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</si>
  <si>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</si>
  <si>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</si>
  <si>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</si>
  <si>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</si>
  <si>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</si>
  <si>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</si>
  <si>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</si>
  <si>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</si>
  <si>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</si>
  <si>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</si>
  <si>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</si>
  <si>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</si>
  <si>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</si>
  <si>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</si>
  <si>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</si>
  <si>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</si>
  <si>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</si>
  <si>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</si>
  <si>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</si>
  <si>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</si>
  <si>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</si>
  <si>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</si>
  <si>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</si>
  <si>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</si>
  <si>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</si>
  <si>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</si>
  <si>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</si>
  <si>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</si>
  <si>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</si>
  <si>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</si>
  <si>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</si>
  <si>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</si>
  <si>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</si>
  <si>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</si>
  <si>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</si>
  <si>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</si>
  <si>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</si>
  <si>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</si>
  <si>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</si>
  <si>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</si>
  <si>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</si>
  <si>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</si>
  <si>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</si>
  <si>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</si>
  <si>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</si>
  <si>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</si>
  <si>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</si>
  <si>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</si>
  <si>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</si>
  <si>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</si>
  <si>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</si>
  <si>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</si>
  <si>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</si>
  <si>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</si>
  <si>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</si>
  <si>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</si>
  <si>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</si>
  <si>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</si>
  <si>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</si>
  <si>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</si>
  <si>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</si>
  <si>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</si>
  <si>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</si>
  <si>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</si>
  <si>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</si>
  <si>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</si>
  <si>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</si>
  <si>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</si>
  <si>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</si>
  <si>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</si>
  <si>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</si>
  <si>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</si>
  <si>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</si>
  <si>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</si>
  <si>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</si>
  <si>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</si>
  <si>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</si>
  <si>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</si>
  <si>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</si>
  <si>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</si>
  <si>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</si>
  <si>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</si>
  <si>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</si>
  <si>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</si>
  <si>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</si>
  <si>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</si>
  <si>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</si>
  <si>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</si>
  <si>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</si>
  <si>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</si>
  <si>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</si>
  <si>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</si>
  <si>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</si>
  <si>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</si>
  <si>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</si>
  <si>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</si>
  <si>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</si>
  <si>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</si>
  <si>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</si>
  <si>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</si>
  <si>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</si>
  <si>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</si>
  <si>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</si>
  <si>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</si>
  <si>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</si>
  <si>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</si>
  <si>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</si>
  <si>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</si>
  <si>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</si>
  <si>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</si>
  <si>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</si>
  <si>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</si>
  <si>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</si>
  <si>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</si>
  <si>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</si>
  <si>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</si>
  <si>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</si>
  <si>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</si>
  <si>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</si>
  <si>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</si>
  <si>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</si>
  <si>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</si>
  <si>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</si>
  <si>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</si>
  <si>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</si>
  <si>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</si>
  <si>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</si>
  <si>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</si>
  <si>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</si>
  <si>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</si>
  <si>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</si>
  <si>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</si>
  <si>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</si>
  <si>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</si>
  <si>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</si>
  <si>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</si>
  <si>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</si>
  <si>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</si>
  <si>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</si>
  <si>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</si>
  <si>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</si>
  <si>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</si>
  <si>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</si>
  <si>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</si>
  <si>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</si>
  <si>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</si>
  <si>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</si>
  <si>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</si>
  <si>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</si>
  <si>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</si>
  <si>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</si>
  <si>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</si>
  <si>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</si>
  <si>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</si>
  <si>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</si>
  <si>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</si>
  <si>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</si>
  <si>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</si>
  <si>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</si>
  <si>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</si>
  <si>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</si>
  <si>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</si>
  <si>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</si>
  <si>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</si>
  <si>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</si>
  <si>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</si>
  <si>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</si>
  <si>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</si>
  <si>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</si>
  <si>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</si>
  <si>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</si>
  <si>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</si>
  <si>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</si>
  <si>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</si>
  <si>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</si>
  <si>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</si>
  <si>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</si>
  <si>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</si>
  <si>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</si>
  <si>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</si>
  <si>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</si>
  <si>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</si>
  <si>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</si>
  <si>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</si>
  <si>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</si>
  <si>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</si>
  <si>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</si>
  <si>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</si>
  <si>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</si>
  <si>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</si>
  <si>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</si>
  <si>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</si>
  <si>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</si>
  <si>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</si>
  <si>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</si>
  <si>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</si>
  <si>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</si>
  <si>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</si>
  <si>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</si>
  <si>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</si>
  <si>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</si>
  <si>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</si>
  <si>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</si>
  <si>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</si>
  <si>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</si>
  <si>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</si>
  <si>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</si>
  <si>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</si>
  <si>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</si>
  <si>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</si>
  <si>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</si>
  <si>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</si>
  <si>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</si>
  <si>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</si>
  <si>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</si>
  <si>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</si>
  <si>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</si>
  <si>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</si>
  <si>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</si>
  <si>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</si>
  <si>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</si>
  <si>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</si>
  <si>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</si>
  <si>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</si>
  <si>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</si>
  <si>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</si>
  <si>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</si>
  <si>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</si>
  <si>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</si>
  <si>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</si>
  <si>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</si>
  <si>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</si>
  <si>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</si>
  <si>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</si>
  <si>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</si>
  <si>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</si>
  <si>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</si>
  <si>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</si>
  <si>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</si>
  <si>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</si>
  <si>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</si>
  <si>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</si>
  <si>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</si>
  <si>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</si>
  <si>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</si>
  <si>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</si>
  <si>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</si>
  <si>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</si>
  <si>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</si>
  <si>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</si>
  <si>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</si>
  <si>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</si>
  <si>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</si>
  <si>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</si>
  <si>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</si>
  <si>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</si>
  <si>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</si>
  <si>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</si>
  <si>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</si>
  <si>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</si>
  <si>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</si>
  <si>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</si>
  <si>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</si>
  <si>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</si>
  <si>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</si>
  <si>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</si>
  <si>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</si>
  <si>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</si>
  <si>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</si>
  <si>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</si>
  <si>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</si>
  <si>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</si>
  <si>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</si>
  <si>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</si>
  <si>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</si>
  <si>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</si>
  <si>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</si>
  <si>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</si>
  <si>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</si>
  <si>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</si>
  <si>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</si>
  <si>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</si>
  <si>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</si>
  <si>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</si>
  <si>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</si>
  <si>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</si>
  <si>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</si>
  <si>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</si>
  <si>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</si>
  <si>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</si>
  <si>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</si>
  <si>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</si>
  <si>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</si>
  <si>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</si>
  <si>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</si>
  <si>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</si>
  <si>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</si>
  <si>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</si>
  <si>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</si>
  <si>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</si>
  <si>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</si>
  <si>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</si>
  <si>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</si>
  <si>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</si>
  <si>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</si>
  <si>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</si>
  <si>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</si>
  <si>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</si>
  <si>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</si>
  <si>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</si>
  <si>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</si>
  <si>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</si>
  <si>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</si>
  <si>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</si>
  <si>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</si>
  <si>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</si>
  <si>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</si>
  <si>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</si>
  <si>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</si>
  <si>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</si>
  <si>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</si>
  <si>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</si>
  <si>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</si>
  <si>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</si>
  <si>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</si>
  <si>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</si>
  <si>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</si>
  <si>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</si>
  <si>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</si>
  <si>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</si>
  <si>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</si>
  <si>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</si>
  <si>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</si>
  <si>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</si>
  <si>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</si>
  <si>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</si>
  <si>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</si>
  <si>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</si>
  <si>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</si>
  <si>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</si>
  <si>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</si>
  <si>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</si>
  <si>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</si>
  <si>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</si>
  <si>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</si>
  <si>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</si>
  <si>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</si>
  <si>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</si>
  <si>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</si>
  <si>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</si>
  <si>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</si>
  <si>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</si>
  <si>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</si>
  <si>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</si>
  <si>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</si>
  <si>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</si>
  <si>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</si>
  <si>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</si>
  <si>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</si>
  <si>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</si>
  <si>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</si>
  <si>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</si>
  <si>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</si>
  <si>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</si>
  <si>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</si>
  <si>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</si>
  <si>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</si>
  <si>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</si>
  <si>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</si>
  <si>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</si>
  <si>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</si>
  <si>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</si>
  <si>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</si>
  <si>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</si>
  <si>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</si>
  <si>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</si>
  <si>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</si>
  <si>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</si>
  <si>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</si>
  <si>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</si>
  <si>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</si>
  <si>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</si>
  <si>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</si>
  <si>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</si>
  <si>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</si>
  <si>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</si>
  <si>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</si>
  <si>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</si>
  <si>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</si>
  <si>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</si>
  <si>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</si>
  <si>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</si>
  <si>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</si>
  <si>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</si>
  <si>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</si>
  <si>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</si>
  <si>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</si>
  <si>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</si>
  <si>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</si>
  <si>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</si>
  <si>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</si>
  <si>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</si>
  <si>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</si>
  <si>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</si>
  <si>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</si>
  <si>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</si>
  <si>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</si>
  <si>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</si>
  <si>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</si>
  <si>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</si>
  <si>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</si>
  <si>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</si>
  <si>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</si>
  <si>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</si>
  <si>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</si>
  <si>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</si>
  <si>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</si>
  <si>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</si>
  <si>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</si>
  <si>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</si>
  <si>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</si>
  <si>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</si>
  <si>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</si>
  <si>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</si>
  <si>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</si>
  <si>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</si>
  <si>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</si>
  <si>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</si>
  <si>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</si>
  <si>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</si>
  <si>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</si>
  <si>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</si>
  <si>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</si>
  <si>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</si>
  <si>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</si>
  <si>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</si>
  <si>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</si>
  <si>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</si>
  <si>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</si>
  <si>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</si>
  <si>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</si>
  <si>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</si>
  <si>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</si>
  <si>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</si>
  <si>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</si>
  <si>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</si>
  <si>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</si>
  <si>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</si>
  <si>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</si>
  <si>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</si>
  <si>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</si>
  <si>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</si>
  <si>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</si>
  <si>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</si>
  <si>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</si>
  <si>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</si>
  <si>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</si>
  <si>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</si>
  <si>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</si>
  <si>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</si>
  <si>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</si>
  <si>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</si>
  <si>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</si>
  <si>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</si>
  <si>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</si>
  <si>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</si>
  <si>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</si>
  <si>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</si>
  <si>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</si>
  <si>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</si>
  <si>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</si>
  <si>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</si>
  <si>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</si>
  <si>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</si>
  <si>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</si>
  <si>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</si>
  <si>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</si>
  <si>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</si>
  <si>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</si>
  <si>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</si>
  <si>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</si>
  <si>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</si>
  <si>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</si>
  <si>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</si>
  <si>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</si>
  <si>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</si>
  <si>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</si>
  <si>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</si>
  <si>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</si>
  <si>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</si>
  <si>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</si>
  <si>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</si>
  <si>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</si>
  <si>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</si>
  <si>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</si>
  <si>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</si>
  <si>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</si>
  <si>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</si>
  <si>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</si>
  <si>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</si>
  <si>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</si>
  <si>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</si>
  <si>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</si>
  <si>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</si>
  <si>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</si>
  <si>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</si>
  <si>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</si>
  <si>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</si>
  <si>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</si>
  <si>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</si>
  <si>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</si>
  <si>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</si>
  <si>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</si>
  <si>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</si>
  <si>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</si>
  <si>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</si>
  <si>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</si>
  <si>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</si>
  <si>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</si>
  <si>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</si>
  <si>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</si>
  <si>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</si>
  <si>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</si>
  <si>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</si>
  <si>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</si>
  <si>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</si>
  <si>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</si>
  <si>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</si>
  <si>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</si>
  <si>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</si>
  <si>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</si>
  <si>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</si>
  <si>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</si>
  <si>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</si>
  <si>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</si>
  <si>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</si>
  <si>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</si>
  <si>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</si>
  <si>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</si>
  <si>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</si>
  <si>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</si>
  <si>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</si>
  <si>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</si>
  <si>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</si>
  <si>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</si>
  <si>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</si>
  <si>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</si>
  <si>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</si>
  <si>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</si>
  <si>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</si>
  <si>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</si>
  <si>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</si>
  <si>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</si>
  <si>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</si>
  <si>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</si>
  <si>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</si>
  <si>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</si>
  <si>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</si>
  <si>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</si>
  <si>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</si>
  <si>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</si>
  <si>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</si>
  <si>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</si>
  <si>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</si>
  <si>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</si>
  <si>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</si>
  <si>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</si>
  <si>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</si>
  <si>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</si>
  <si>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</si>
  <si>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</si>
  <si>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</si>
  <si>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</si>
  <si>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</si>
  <si>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</si>
  <si>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</si>
  <si>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</si>
  <si>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</si>
  <si>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</si>
  <si>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</si>
  <si>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</si>
  <si>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</si>
  <si>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</si>
  <si>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</si>
  <si>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</si>
  <si>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</si>
  <si>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</si>
  <si>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</si>
  <si>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</si>
  <si>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</si>
  <si>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</si>
  <si>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</si>
  <si>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</si>
  <si>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</si>
  <si>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</si>
  <si>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</si>
  <si>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</si>
  <si>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</si>
  <si>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</si>
  <si>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</si>
  <si>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</si>
  <si>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</si>
  <si>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</si>
  <si>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</si>
  <si>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</si>
  <si>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</si>
  <si>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</si>
  <si>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</si>
  <si>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</si>
  <si>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</si>
  <si>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</si>
  <si>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</si>
  <si>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</si>
  <si>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</si>
  <si>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</si>
  <si>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</si>
  <si>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</si>
  <si>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</si>
  <si>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</si>
  <si>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</si>
  <si>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</si>
  <si>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</si>
  <si>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</si>
  <si>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</si>
  <si>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</si>
  <si>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</si>
  <si>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</si>
  <si>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</si>
  <si>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</si>
  <si>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</si>
  <si>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</si>
  <si>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</si>
  <si>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</si>
  <si>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</si>
  <si>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</si>
  <si>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</si>
  <si>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</si>
  <si>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</si>
  <si>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</si>
  <si>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</si>
  <si>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</si>
  <si>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</si>
  <si>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</si>
  <si>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</si>
  <si>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</si>
  <si>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</si>
  <si>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</si>
  <si>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</si>
  <si>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</si>
  <si>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</si>
  <si>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</si>
  <si>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</si>
  <si>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</si>
  <si>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</si>
  <si>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</si>
  <si>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</si>
  <si>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</si>
  <si>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</si>
  <si>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</si>
  <si>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</si>
  <si>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</si>
  <si>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</si>
  <si>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</si>
  <si>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</si>
  <si>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</si>
  <si>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</si>
  <si>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</si>
  <si>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</si>
  <si>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</si>
  <si>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</si>
  <si>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</si>
  <si>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</si>
  <si>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</si>
  <si>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</si>
  <si>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</si>
  <si>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</si>
  <si>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</si>
  <si>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</si>
  <si>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</si>
  <si>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</si>
  <si>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</si>
  <si>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</si>
  <si>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</si>
  <si>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</si>
  <si>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</si>
  <si>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</si>
  <si>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</si>
  <si>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</si>
  <si>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</si>
  <si>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</si>
  <si>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</si>
  <si>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</si>
  <si>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</si>
  <si>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</si>
  <si>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</si>
  <si>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</si>
  <si>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</si>
  <si>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</si>
  <si>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</si>
  <si>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</si>
  <si>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</si>
  <si>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</si>
  <si>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</si>
  <si>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</si>
  <si>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</si>
  <si>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</si>
  <si>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</si>
  <si>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</si>
  <si>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</si>
  <si>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</si>
  <si>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</si>
  <si>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</si>
  <si>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</si>
  <si>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</si>
  <si>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</si>
  <si>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</si>
  <si>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</si>
  <si>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</si>
  <si>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</si>
  <si>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</si>
  <si>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</si>
  <si>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</si>
  <si>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</si>
  <si>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</si>
  <si>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</si>
  <si>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</si>
  <si>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</si>
  <si>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</si>
  <si>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</si>
  <si>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</si>
  <si>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</si>
  <si>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</si>
  <si>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</si>
  <si>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</si>
  <si>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</si>
  <si>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</si>
  <si>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</si>
  <si>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</si>
  <si>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</si>
  <si>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</si>
  <si>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</si>
  <si>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</si>
  <si>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</si>
  <si>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</si>
  <si>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</si>
  <si>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</si>
  <si>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</si>
  <si>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</si>
  <si>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</si>
  <si>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</si>
  <si>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</si>
  <si>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</si>
  <si>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</si>
  <si>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</si>
  <si>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</si>
  <si>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</si>
  <si>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</si>
  <si>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</si>
  <si>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</si>
  <si>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</si>
  <si>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</si>
  <si>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</si>
  <si>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</si>
  <si>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</si>
  <si>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</si>
  <si>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</si>
  <si>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</si>
  <si>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</si>
  <si>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</si>
  <si>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</si>
  <si>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</si>
  <si>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</si>
  <si>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</si>
  <si>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</si>
  <si>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</si>
  <si>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</si>
  <si>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</si>
  <si>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</si>
  <si>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</si>
  <si>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</si>
  <si>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</si>
  <si>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</si>
  <si>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</si>
  <si>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</si>
  <si>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</si>
  <si>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</si>
  <si>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</si>
  <si>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</si>
  <si>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</si>
  <si>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</si>
  <si>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</si>
  <si>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</si>
  <si>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</si>
  <si>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</si>
  <si>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</si>
  <si>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</si>
  <si>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</si>
  <si>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</si>
  <si>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</si>
  <si>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</si>
  <si>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</si>
  <si>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</si>
  <si>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</si>
  <si>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</si>
  <si>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</si>
  <si>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</si>
  <si>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</si>
  <si>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</si>
  <si>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</si>
  <si>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</si>
  <si>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</si>
  <si>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</si>
  <si>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</si>
  <si>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</si>
  <si>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</si>
  <si>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</si>
  <si>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</si>
  <si>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</si>
  <si>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</si>
  <si>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</si>
  <si>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</si>
  <si>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</si>
  <si>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</si>
  <si>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</si>
  <si>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</si>
  <si>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</si>
  <si>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</si>
  <si>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</si>
  <si>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</si>
  <si>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</si>
  <si>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</si>
  <si>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</si>
  <si>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</si>
  <si>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</si>
  <si>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</si>
  <si>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</si>
  <si>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</si>
  <si>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</si>
  <si>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</si>
  <si>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</si>
  <si>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</si>
  <si>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</si>
  <si>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</si>
  <si>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</si>
  <si>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</si>
  <si>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</si>
  <si>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</si>
  <si>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</si>
  <si>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</si>
  <si>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</si>
  <si>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</si>
  <si>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</si>
  <si>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</si>
  <si>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</si>
  <si>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</si>
  <si>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</si>
  <si>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</si>
  <si>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</si>
  <si>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</si>
  <si>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</si>
  <si>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</si>
  <si>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</si>
  <si>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</si>
  <si>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</si>
  <si>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</si>
  <si>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</si>
  <si>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</si>
  <si>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</si>
  <si>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</si>
  <si>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</si>
  <si>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</si>
  <si>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</si>
  <si>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</si>
  <si>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</si>
  <si>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</si>
  <si>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</si>
  <si>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</si>
  <si>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</si>
  <si>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</si>
  <si>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</si>
  <si>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</si>
  <si>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</si>
  <si>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</si>
  <si>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</si>
  <si>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</si>
  <si>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</si>
  <si>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</si>
  <si>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</si>
  <si>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</si>
  <si>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</si>
  <si>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</si>
  <si>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</si>
  <si>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</si>
  <si>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</si>
  <si>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</si>
  <si>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</si>
  <si>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</si>
  <si>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</si>
  <si>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</si>
  <si>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</si>
  <si>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</si>
  <si>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</si>
  <si>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</si>
  <si>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</si>
  <si>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</si>
  <si>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</si>
  <si>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</si>
  <si>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</si>
  <si>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</si>
  <si>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</si>
  <si>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</si>
  <si>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</si>
  <si>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</si>
  <si>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</si>
  <si>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</si>
  <si>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</si>
  <si>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</si>
  <si>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</si>
  <si>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</si>
  <si>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</si>
  <si>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</si>
  <si>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</si>
  <si>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</si>
  <si>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</si>
  <si>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</si>
  <si>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</si>
  <si>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</si>
  <si>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</si>
  <si>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</si>
  <si>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</si>
  <si>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</si>
  <si>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</si>
  <si>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</si>
  <si>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</si>
  <si>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</si>
  <si>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</si>
  <si>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</si>
  <si>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</si>
  <si>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</si>
  <si>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</si>
  <si>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</si>
  <si>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</si>
  <si>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</si>
  <si>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</si>
  <si>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</si>
  <si>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</si>
  <si>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</si>
  <si>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</si>
  <si>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</si>
  <si>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</si>
  <si>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</si>
  <si>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</si>
  <si>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</si>
  <si>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</si>
  <si>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</si>
  <si>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</si>
  <si>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</si>
  <si>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</si>
  <si>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</si>
  <si>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</si>
  <si>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</si>
  <si>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</si>
  <si>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</si>
  <si>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</si>
  <si>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</si>
  <si>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</si>
  <si>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</si>
  <si>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</si>
  <si>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</si>
  <si>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</si>
  <si>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</si>
  <si>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</si>
  <si>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</si>
  <si>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</si>
  <si>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</si>
  <si>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</si>
  <si>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</si>
  <si>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</si>
  <si>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</si>
  <si>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</si>
  <si>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</si>
  <si>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</si>
  <si>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</si>
  <si>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</si>
  <si>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</si>
  <si>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</si>
  <si>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</si>
  <si>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</si>
  <si>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</si>
  <si>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</si>
  <si>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</si>
  <si>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</si>
  <si>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</si>
  <si>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</si>
  <si>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</si>
  <si>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</si>
  <si>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</si>
  <si>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</si>
  <si>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</si>
  <si>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</si>
  <si>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</si>
  <si>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</si>
  <si>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</si>
  <si>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</si>
  <si>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</si>
  <si>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</si>
  <si>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</si>
  <si>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</si>
  <si>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</si>
  <si>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</si>
  <si>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</si>
  <si>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</si>
  <si>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</si>
  <si>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</si>
  <si>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</si>
  <si>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</si>
  <si>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</si>
  <si>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</si>
  <si>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</si>
  <si>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</si>
  <si>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</si>
  <si>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</si>
  <si>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</si>
  <si>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</si>
  <si>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</si>
  <si>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</si>
  <si>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</si>
  <si>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</si>
  <si>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</si>
  <si>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</si>
  <si>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</si>
  <si>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</si>
  <si>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</si>
  <si>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</si>
  <si>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</si>
  <si>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</si>
  <si>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</si>
  <si>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</si>
  <si>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</si>
  <si>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</si>
  <si>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</si>
  <si>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</si>
  <si>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</si>
  <si>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</si>
  <si>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</si>
  <si>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</si>
  <si>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</si>
  <si>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</si>
  <si>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</si>
  <si>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</si>
  <si>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</si>
  <si>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</si>
  <si>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</si>
  <si>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</si>
  <si>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</si>
  <si>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</si>
  <si>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</si>
  <si>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</si>
  <si>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</si>
  <si>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</si>
  <si>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</si>
  <si>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</si>
  <si>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</si>
  <si>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</si>
  <si>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</si>
  <si>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</si>
  <si>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</si>
  <si>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</si>
  <si>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</si>
  <si>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</si>
  <si>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</si>
  <si>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</si>
  <si>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</si>
  <si>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</si>
  <si>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</si>
  <si>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</si>
  <si>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</si>
  <si>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</si>
  <si>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</si>
  <si>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</si>
  <si>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</si>
  <si>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</si>
  <si>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</si>
  <si>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</si>
  <si>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</si>
  <si>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</si>
  <si>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</si>
  <si>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</si>
  <si>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</si>
  <si>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</si>
  <si>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</si>
  <si>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</si>
  <si>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</si>
  <si>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</si>
  <si>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</si>
  <si>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</si>
  <si>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</si>
  <si>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</si>
  <si>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</si>
  <si>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</si>
  <si>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</si>
  <si>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</si>
  <si>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</si>
  <si>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</si>
  <si>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</si>
  <si>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</si>
  <si>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</si>
  <si>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</si>
  <si>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</si>
  <si>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</si>
  <si>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</si>
  <si>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</si>
  <si>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</si>
  <si>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</si>
  <si>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</si>
  <si>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</si>
  <si>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</si>
  <si>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</si>
  <si>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</si>
  <si>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</si>
  <si>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</si>
  <si>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</si>
  <si>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</si>
  <si>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</si>
  <si>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</si>
  <si>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</si>
  <si>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</si>
  <si>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</si>
  <si>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</si>
  <si>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</si>
  <si>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</si>
  <si>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</si>
  <si>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</si>
  <si>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</si>
  <si>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</si>
  <si>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</si>
  <si>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</si>
  <si>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</si>
  <si>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</si>
  <si>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</si>
  <si>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</si>
  <si>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</si>
  <si>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</si>
  <si>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</si>
  <si>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</si>
  <si>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</si>
  <si>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</si>
  <si>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</si>
  <si>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</si>
  <si>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</si>
  <si>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</si>
  <si>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</si>
  <si>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</si>
  <si>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</si>
  <si>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</si>
  <si>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</si>
  <si>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</si>
  <si>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</si>
  <si>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</si>
  <si>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</si>
  <si>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</si>
  <si>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</si>
  <si>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</si>
  <si>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</si>
  <si>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</si>
  <si>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</si>
  <si>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</si>
  <si>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</si>
  <si>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</si>
  <si>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</si>
  <si>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</si>
  <si>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</si>
  <si>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</si>
  <si>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</si>
  <si>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</si>
  <si>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</si>
  <si>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</si>
  <si>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</si>
  <si>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</si>
  <si>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</si>
  <si>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</si>
  <si>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</si>
  <si>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</si>
  <si>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</si>
  <si>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</si>
  <si>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</si>
  <si>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</si>
  <si>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</si>
  <si>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</si>
  <si>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</si>
  <si>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</si>
  <si>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</si>
  <si>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</si>
  <si>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</si>
  <si>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</si>
  <si>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</si>
  <si>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</si>
  <si>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</si>
  <si>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</si>
  <si>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</si>
  <si>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</si>
  <si>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</si>
  <si>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</si>
  <si>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</si>
  <si>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</si>
  <si>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</si>
  <si>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</si>
  <si>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</si>
  <si>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</si>
  <si>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</si>
  <si>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</si>
  <si>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</si>
  <si>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</si>
  <si>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</si>
  <si>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</si>
  <si>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</si>
  <si>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</si>
  <si>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</si>
  <si>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</si>
  <si>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</si>
  <si>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</si>
  <si>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</si>
  <si>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</si>
  <si>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</si>
  <si>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</si>
  <si>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</si>
  <si>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</si>
  <si>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</si>
  <si>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</si>
  <si>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</si>
  <si>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</si>
  <si>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</si>
  <si>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</si>
  <si>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</si>
  <si>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</si>
  <si>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</si>
  <si>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</si>
  <si>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</si>
  <si>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</si>
  <si>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</si>
  <si>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</si>
  <si>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</si>
  <si>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</si>
  <si>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</si>
  <si>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</si>
  <si>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</si>
  <si>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</si>
  <si>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</si>
  <si>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</si>
  <si>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</si>
  <si>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</si>
  <si>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</si>
  <si>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</si>
  <si>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</si>
  <si>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</si>
  <si>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</si>
  <si>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</si>
  <si>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</si>
  <si>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</si>
  <si>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</si>
  <si>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</si>
  <si>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</si>
  <si>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</si>
  <si>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</si>
  <si>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</si>
  <si>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</si>
  <si>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</si>
  <si>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</si>
  <si>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</si>
  <si>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</si>
  <si>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</si>
  <si>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</si>
  <si>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</si>
  <si>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</si>
  <si>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</si>
  <si>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</si>
  <si>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</si>
  <si>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</si>
  <si>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</si>
  <si>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</si>
  <si>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</si>
  <si>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</si>
  <si>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</si>
  <si>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</si>
  <si>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</si>
  <si>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</si>
  <si>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</si>
  <si>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</si>
  <si>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</si>
  <si>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</si>
  <si>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</si>
  <si>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</si>
  <si>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</si>
  <si>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</si>
  <si>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</si>
  <si>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</si>
  <si>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</si>
  <si>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</si>
  <si>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</si>
  <si>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</si>
  <si>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</si>
  <si>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</si>
  <si>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</si>
  <si>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</si>
  <si>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</si>
  <si>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</si>
  <si>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</si>
  <si>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</si>
  <si>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</si>
  <si>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</si>
  <si>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</si>
  <si>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</si>
  <si>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</si>
  <si>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</si>
  <si>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</si>
  <si>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</si>
  <si>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</si>
  <si>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</si>
  <si>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</si>
  <si>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</si>
  <si>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</si>
  <si>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</si>
  <si>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</si>
  <si>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</si>
  <si>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</si>
  <si>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</si>
  <si>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</si>
  <si>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</si>
  <si>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</si>
  <si>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</si>
  <si>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</si>
  <si>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</si>
  <si>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</si>
  <si>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</si>
  <si>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</si>
  <si>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</si>
  <si>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</si>
  <si>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</si>
  <si>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</si>
  <si>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</si>
  <si>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</si>
  <si>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</si>
  <si>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</si>
  <si>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</si>
  <si>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</si>
  <si>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</si>
  <si>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</si>
  <si>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</si>
  <si>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</si>
  <si>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</si>
  <si>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</si>
  <si>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</si>
  <si>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</si>
  <si>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</si>
  <si>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</si>
  <si>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</si>
  <si>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</si>
  <si>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</si>
  <si>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</si>
  <si>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</si>
  <si>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</si>
  <si>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</si>
  <si>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</si>
  <si>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</si>
  <si>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</si>
  <si>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</si>
  <si>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</si>
  <si>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</si>
  <si>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</si>
  <si>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</si>
  <si>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</si>
  <si>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</si>
  <si>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</si>
  <si>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</si>
  <si>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</si>
  <si>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</si>
  <si>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</si>
  <si>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</si>
  <si>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</si>
  <si>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</si>
  <si>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</si>
  <si>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</si>
  <si>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</si>
  <si>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</si>
  <si>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</si>
  <si>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</si>
  <si>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</si>
  <si>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</si>
  <si>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</si>
  <si>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</si>
  <si>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</si>
  <si>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</si>
  <si>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</si>
  <si>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</si>
  <si>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</si>
  <si>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</si>
  <si>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</si>
  <si>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</si>
  <si>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</si>
  <si>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</si>
  <si>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</si>
  <si>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</si>
  <si>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</si>
  <si>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</si>
  <si>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</si>
  <si>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</si>
  <si>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</si>
  <si>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</si>
  <si>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</si>
  <si>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</si>
  <si>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</si>
  <si>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</si>
  <si>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</si>
  <si>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</si>
  <si>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</si>
  <si>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</si>
  <si>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</si>
  <si>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</si>
  <si>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</si>
  <si>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</si>
  <si>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</si>
  <si>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</si>
  <si>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</si>
  <si>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</si>
  <si>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</si>
  <si>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</si>
  <si>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</si>
  <si>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</si>
  <si>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</si>
  <si>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</si>
  <si>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</si>
  <si>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</si>
  <si>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</si>
  <si>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</si>
  <si>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</si>
  <si>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</si>
  <si>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</si>
  <si>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</si>
  <si>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</si>
  <si>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</si>
  <si>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</si>
  <si>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</si>
  <si>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</si>
  <si>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</si>
  <si>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</si>
  <si>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</si>
  <si>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</si>
  <si>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</si>
  <si>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</si>
  <si>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</si>
  <si>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</si>
  <si>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</si>
  <si>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</si>
  <si>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</si>
  <si>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</si>
  <si>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</si>
  <si>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</si>
  <si>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</si>
  <si>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</si>
  <si>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</si>
  <si>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</si>
  <si>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</si>
  <si>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</si>
  <si>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</si>
  <si>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</si>
  <si>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</si>
  <si>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</si>
  <si>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</si>
  <si>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</si>
  <si>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</si>
  <si>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</si>
  <si>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</si>
  <si>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</si>
  <si>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</si>
  <si>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</si>
  <si>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</si>
  <si>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</si>
  <si>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</si>
  <si>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</si>
  <si>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</si>
  <si>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</si>
  <si>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</si>
  <si>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</si>
  <si>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</si>
  <si>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</si>
  <si>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</si>
  <si>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</si>
  <si>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</si>
  <si>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</si>
  <si>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</si>
  <si>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</si>
  <si>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</si>
  <si>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</si>
  <si>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</si>
  <si>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</si>
  <si>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</si>
  <si>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</si>
  <si>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</si>
  <si>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</si>
  <si>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</si>
  <si>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</si>
  <si>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</si>
  <si>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</si>
  <si>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</si>
  <si>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</si>
  <si>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</si>
  <si>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</si>
  <si>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</si>
  <si>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</si>
  <si>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</si>
  <si>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</si>
  <si>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</si>
  <si>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</si>
  <si>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</si>
  <si>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</si>
  <si>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</si>
  <si>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</si>
  <si>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</si>
  <si>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</si>
  <si>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</si>
  <si>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</si>
  <si>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</si>
  <si>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</si>
  <si>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</si>
  <si>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</si>
  <si>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</si>
  <si>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</si>
  <si>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</si>
  <si>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</si>
  <si>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</si>
  <si>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</si>
  <si>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</si>
  <si>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</si>
  <si>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</si>
  <si>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</si>
  <si>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</si>
  <si>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</si>
  <si>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</si>
  <si>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</si>
  <si>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</si>
  <si>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</si>
  <si>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</si>
  <si>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</si>
  <si>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</si>
  <si>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</si>
  <si>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</si>
  <si>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</si>
  <si>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</si>
  <si>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</si>
  <si>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</si>
  <si>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</si>
  <si>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</si>
  <si>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</si>
  <si>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</si>
  <si>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</si>
  <si>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</si>
  <si>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</si>
  <si>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</si>
  <si>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</si>
  <si>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</si>
  <si>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</si>
  <si>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</si>
  <si>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</si>
  <si>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</si>
  <si>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</si>
  <si>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</si>
  <si>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</si>
  <si>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</si>
  <si>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</si>
  <si>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</si>
  <si>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</si>
  <si>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</si>
  <si>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</si>
  <si>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</si>
  <si>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</si>
  <si>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</si>
  <si>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</si>
  <si>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</si>
  <si>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</si>
  <si>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</si>
  <si>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</si>
  <si>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</si>
  <si>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</si>
  <si>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</si>
  <si>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</si>
  <si>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</si>
  <si>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</si>
  <si>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</si>
  <si>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</si>
  <si>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</si>
  <si>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</si>
  <si>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</si>
  <si>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</si>
  <si>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</si>
  <si>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</si>
  <si>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</si>
  <si>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</si>
  <si>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</si>
  <si>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</si>
  <si>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</si>
  <si>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</si>
  <si>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</si>
  <si>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</si>
  <si>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</si>
  <si>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</si>
  <si>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</si>
  <si>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</si>
  <si>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</si>
  <si>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</si>
  <si>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</si>
  <si>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</si>
  <si>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</si>
  <si>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</si>
  <si>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</si>
  <si>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</si>
  <si>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</si>
  <si>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</si>
  <si>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</si>
  <si>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</si>
  <si>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</si>
  <si>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</si>
  <si>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</si>
  <si>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</si>
  <si>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</si>
  <si>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</si>
  <si>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</si>
  <si>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</si>
  <si>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</si>
  <si>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</si>
  <si>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</si>
  <si>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</si>
  <si>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</si>
  <si>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</si>
  <si>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</si>
  <si>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</si>
  <si>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</si>
  <si>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</si>
  <si>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</si>
  <si>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</si>
  <si>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</si>
  <si>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</si>
  <si>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</si>
  <si>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</si>
  <si>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</si>
  <si>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</si>
  <si>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</si>
  <si>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</si>
  <si>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</si>
  <si>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</si>
  <si>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</si>
  <si>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</si>
  <si>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</si>
  <si>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</si>
  <si>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</si>
  <si>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</si>
  <si>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</si>
  <si>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</si>
  <si>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</si>
  <si>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</si>
  <si>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</si>
  <si>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</si>
  <si>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</si>
  <si>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</si>
  <si>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</si>
  <si>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</si>
  <si>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</si>
  <si>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</si>
  <si>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</si>
  <si>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</si>
  <si>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</si>
  <si>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</si>
  <si>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</si>
  <si>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</si>
  <si>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</si>
  <si>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</si>
  <si>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</si>
  <si>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</si>
  <si>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</si>
  <si>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</si>
  <si>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</si>
  <si>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</si>
  <si>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</si>
  <si>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</si>
  <si>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</si>
  <si>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</si>
  <si>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</si>
  <si>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</si>
  <si>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</si>
  <si>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</si>
  <si>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</si>
  <si>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</si>
  <si>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</si>
  <si>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</si>
  <si>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</si>
  <si>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</si>
  <si>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</si>
  <si>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</si>
  <si>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</si>
  <si>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</si>
  <si>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</si>
  <si>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</si>
  <si>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</si>
  <si>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</si>
  <si>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</si>
  <si>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</si>
  <si>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</si>
  <si>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</si>
  <si>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</si>
  <si>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</si>
  <si>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</si>
  <si>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</si>
  <si>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</si>
  <si>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</si>
  <si>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</si>
  <si>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</si>
  <si>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</si>
  <si>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</si>
  <si>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</si>
  <si>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</si>
  <si>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</si>
  <si>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</si>
  <si>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</si>
  <si>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</si>
  <si>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</si>
  <si>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</si>
  <si>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</si>
  <si>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</si>
  <si>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</si>
  <si>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</si>
  <si>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</si>
  <si>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</si>
  <si>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</si>
  <si>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</si>
  <si>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</si>
  <si>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</si>
  <si>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</si>
  <si>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</si>
  <si>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</si>
  <si>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</si>
  <si>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</si>
  <si>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</si>
  <si>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</si>
  <si>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</si>
  <si>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</si>
  <si>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</si>
  <si>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</si>
  <si>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</si>
  <si>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</si>
  <si>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</si>
  <si>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</si>
  <si>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</si>
  <si>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</si>
  <si>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</si>
  <si>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</si>
  <si>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</si>
  <si>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</si>
  <si>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</si>
  <si>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</si>
  <si>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</si>
  <si>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</si>
  <si>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</si>
  <si>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</si>
  <si>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</si>
  <si>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</si>
  <si>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</si>
  <si>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</si>
  <si>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</si>
  <si>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</si>
  <si>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</si>
  <si>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</si>
  <si>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</si>
  <si>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</si>
  <si>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</si>
  <si>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</si>
  <si>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</si>
  <si>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</si>
  <si>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</si>
  <si>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</si>
  <si>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</si>
  <si>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</si>
  <si>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</si>
  <si>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</si>
  <si>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</si>
  <si>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</si>
  <si>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</si>
  <si>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</si>
  <si>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</si>
  <si>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</si>
  <si>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</si>
  <si>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</si>
  <si>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</si>
  <si>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</si>
  <si>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</si>
  <si>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</si>
  <si>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</si>
  <si>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</si>
  <si>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</si>
  <si>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</si>
  <si>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</si>
  <si>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</si>
  <si>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</si>
  <si>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</si>
  <si>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</si>
  <si>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</si>
  <si>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</si>
  <si>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</si>
  <si>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</si>
  <si>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</si>
  <si>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</si>
  <si>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</si>
  <si>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</si>
  <si>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</si>
  <si>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</si>
  <si>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</si>
  <si>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</si>
  <si>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</si>
  <si>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</si>
  <si>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</si>
  <si>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</si>
  <si>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</si>
  <si>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</si>
  <si>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</si>
  <si>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</si>
  <si>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</si>
  <si>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</si>
  <si>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</si>
  <si>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</si>
  <si>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</si>
  <si>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</si>
  <si>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</si>
  <si>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</si>
  <si>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</si>
  <si>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</si>
  <si>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</si>
  <si>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</si>
  <si>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</si>
  <si>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</si>
  <si>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</si>
  <si>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</si>
  <si>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</si>
  <si>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</si>
  <si>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</si>
  <si>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</si>
  <si>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</si>
  <si>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</si>
  <si>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</si>
  <si>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</si>
  <si>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</si>
  <si>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</si>
  <si>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</si>
  <si>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</si>
  <si>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</si>
  <si>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</si>
  <si>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</si>
  <si>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</si>
  <si>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</si>
  <si>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</si>
  <si>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</si>
  <si>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</si>
  <si>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</si>
  <si>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</si>
  <si>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</si>
  <si>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</si>
  <si>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</si>
  <si>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</si>
  <si>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</si>
  <si>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</si>
  <si>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</si>
  <si>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</si>
  <si>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</si>
  <si>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</si>
  <si>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</si>
  <si>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</si>
  <si>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</si>
  <si>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</si>
  <si>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</si>
  <si>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</si>
  <si>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</si>
  <si>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</si>
  <si>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</si>
  <si>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</si>
  <si>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</si>
  <si>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</si>
  <si>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</si>
  <si>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</si>
  <si>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</si>
  <si>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</si>
  <si>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</si>
  <si>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</si>
  <si>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</si>
  <si>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</si>
  <si>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</si>
  <si>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</si>
  <si>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</si>
  <si>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</si>
  <si>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</si>
  <si>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</si>
  <si>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</si>
  <si>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</si>
  <si>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</si>
  <si>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</si>
  <si>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</si>
  <si>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</si>
  <si>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</si>
  <si>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</si>
  <si>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</si>
  <si>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</si>
  <si>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</si>
  <si>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</si>
  <si>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</si>
  <si>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</si>
  <si>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</si>
  <si>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</si>
  <si>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</si>
  <si>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</si>
  <si>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</si>
  <si>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</si>
  <si>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</si>
  <si>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</si>
  <si>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</si>
  <si>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</si>
  <si>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</si>
  <si>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</si>
  <si>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</si>
  <si>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</si>
  <si>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</si>
  <si>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</si>
  <si>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</si>
  <si>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</si>
  <si>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</si>
  <si>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</si>
  <si>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</si>
  <si>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</si>
  <si>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</si>
  <si>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</si>
  <si>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</si>
  <si>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</si>
  <si>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</si>
  <si>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</si>
  <si>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</si>
  <si>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</si>
  <si>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</si>
  <si>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</si>
  <si>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</si>
  <si>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</si>
  <si>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</si>
  <si>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</si>
  <si>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</si>
  <si>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</si>
  <si>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</si>
  <si>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</si>
  <si>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</si>
  <si>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</si>
  <si>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</si>
  <si>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</si>
  <si>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</si>
  <si>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</si>
  <si>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</si>
  <si>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</si>
  <si>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</si>
  <si>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</si>
  <si>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</si>
  <si>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</si>
  <si>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</si>
  <si>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</si>
  <si>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</si>
  <si>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</si>
  <si>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</si>
  <si>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</si>
  <si>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</si>
  <si>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</si>
  <si>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</si>
  <si>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</si>
  <si>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</si>
  <si>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</si>
  <si>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</si>
  <si>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</si>
  <si>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</si>
  <si>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</si>
  <si>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</si>
  <si>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</si>
  <si>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</si>
  <si>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</si>
  <si>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</si>
  <si>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</si>
  <si>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</si>
  <si>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</si>
  <si>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</si>
  <si>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</si>
  <si>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</si>
  <si>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</si>
  <si>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</si>
  <si>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</si>
  <si>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</si>
  <si>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</si>
  <si>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</si>
  <si>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</si>
  <si>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</si>
  <si>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</si>
  <si>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</si>
  <si>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</si>
  <si>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</si>
  <si>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</si>
  <si>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</si>
  <si>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</si>
  <si>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</si>
  <si>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</si>
  <si>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</si>
  <si>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</si>
  <si>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</si>
  <si>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</si>
  <si>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</si>
  <si>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</si>
  <si>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</si>
  <si>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</si>
  <si>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</si>
  <si>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</si>
  <si>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</si>
  <si>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</si>
  <si>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</si>
  <si>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</si>
  <si>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</si>
  <si>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</si>
  <si>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</si>
  <si>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</si>
  <si>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</si>
  <si>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</si>
  <si>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</si>
  <si>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</si>
  <si>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</si>
  <si>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</si>
  <si>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</si>
  <si>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</si>
  <si>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</si>
  <si>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</si>
  <si>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</si>
  <si>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</si>
  <si>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</si>
  <si>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</si>
  <si>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</si>
  <si>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</si>
  <si>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</si>
  <si>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</si>
  <si>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</si>
  <si>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</si>
  <si>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</si>
  <si>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</si>
  <si>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</si>
  <si>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</si>
  <si>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</si>
  <si>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</si>
  <si>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</si>
  <si>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</si>
  <si>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</si>
  <si>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</si>
  <si>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</si>
  <si>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</si>
  <si>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</si>
  <si>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</si>
  <si>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</si>
  <si>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</si>
  <si>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</si>
  <si>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</si>
  <si>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</si>
  <si>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</si>
  <si>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</si>
  <si>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</si>
  <si>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</si>
  <si>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</si>
  <si>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</si>
  <si>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</si>
  <si>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</si>
  <si>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</si>
  <si>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</si>
  <si>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</si>
  <si>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</si>
  <si>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</si>
  <si>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</si>
  <si>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</si>
  <si>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</si>
  <si>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</si>
  <si>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</si>
  <si>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</si>
  <si>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</si>
  <si>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</si>
  <si>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</si>
  <si>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</si>
  <si>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</si>
  <si>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</si>
  <si>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</si>
  <si>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</si>
  <si>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</si>
  <si>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</si>
  <si>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</si>
  <si>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</si>
  <si>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</si>
  <si>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</si>
  <si>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</si>
  <si>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</si>
  <si>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</si>
  <si>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</si>
  <si>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</si>
  <si>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</si>
  <si>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</si>
  <si>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</si>
  <si>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</si>
  <si>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</si>
  <si>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</si>
  <si>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</si>
  <si>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</si>
  <si>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</si>
  <si>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</si>
  <si>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</si>
  <si>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</si>
  <si>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</si>
  <si>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</si>
  <si>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</si>
  <si>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</si>
  <si>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</si>
  <si>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</si>
  <si>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</si>
  <si>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</si>
  <si>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</si>
  <si>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</si>
  <si>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</si>
  <si>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</si>
  <si>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</si>
  <si>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</si>
  <si>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</si>
  <si>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</si>
  <si>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</si>
  <si>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</si>
  <si>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</si>
  <si>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</si>
  <si>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</si>
  <si>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</si>
  <si>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</si>
  <si>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</si>
  <si>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</si>
  <si>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</si>
  <si>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</si>
  <si>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</si>
  <si>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</si>
  <si>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</si>
  <si>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</si>
  <si>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</si>
  <si>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</si>
  <si>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</si>
  <si>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</si>
  <si>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</si>
  <si>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</si>
  <si>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</si>
  <si>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</si>
  <si>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</si>
  <si>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</si>
  <si>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</si>
  <si>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</si>
  <si>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</si>
  <si>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</si>
  <si>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</si>
  <si>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</si>
  <si>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</si>
  <si>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</si>
  <si>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</si>
  <si>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</si>
  <si>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</si>
  <si>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</si>
  <si>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</si>
  <si>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</si>
  <si>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</si>
  <si>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</si>
  <si>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</si>
  <si>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</si>
  <si>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</si>
  <si>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</si>
  <si>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</si>
  <si>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</si>
  <si>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</si>
  <si>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</si>
  <si>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</si>
  <si>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</si>
  <si>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</si>
  <si>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</si>
  <si>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</si>
  <si>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</si>
  <si>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</si>
  <si>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</si>
  <si>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</si>
  <si>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</si>
  <si>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</si>
  <si>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</si>
  <si>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</si>
  <si>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</si>
  <si>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</si>
  <si>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</si>
  <si>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</si>
  <si>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</si>
  <si>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</si>
  <si>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</si>
  <si>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</si>
  <si>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</si>
  <si>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</si>
  <si>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</si>
  <si>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</si>
  <si>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</si>
  <si>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</si>
  <si>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</si>
  <si>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</si>
  <si>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</si>
  <si>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</si>
  <si>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</si>
  <si>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</si>
  <si>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</si>
  <si>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</si>
  <si>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</si>
  <si>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</si>
  <si>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</si>
  <si>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</si>
  <si>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</si>
  <si>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</si>
  <si>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</si>
  <si>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</si>
  <si>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</si>
  <si>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</si>
  <si>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</si>
  <si>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</si>
  <si>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</si>
  <si>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</si>
  <si>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</si>
  <si>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</si>
  <si>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</si>
  <si>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</si>
  <si>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</si>
  <si>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</si>
  <si>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</si>
  <si>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</si>
  <si>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</si>
  <si>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</si>
  <si>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</si>
  <si>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</si>
  <si>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</si>
  <si>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</si>
  <si>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</si>
  <si>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</si>
  <si>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</si>
  <si>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</si>
  <si>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</si>
  <si>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</si>
  <si>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</si>
  <si>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</si>
  <si>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</si>
  <si>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</si>
  <si>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</si>
  <si>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</si>
  <si>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</si>
  <si>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</si>
  <si>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</si>
  <si>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</si>
  <si>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</si>
  <si>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</si>
  <si>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</si>
  <si>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</si>
  <si>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</si>
  <si>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</si>
  <si>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</si>
  <si>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</si>
  <si>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</si>
  <si>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</si>
  <si>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</si>
  <si>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</si>
  <si>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</si>
  <si>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</si>
  <si>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</si>
  <si>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</si>
  <si>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</si>
  <si>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</si>
  <si>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</si>
  <si>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</si>
  <si>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</si>
  <si>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</si>
  <si>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</si>
  <si>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</si>
  <si>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</si>
  <si>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</si>
  <si>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</si>
  <si>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</si>
  <si>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</si>
  <si>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</si>
  <si>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</si>
  <si>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</si>
  <si>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</si>
  <si>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</si>
  <si>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</si>
  <si>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</si>
  <si>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</si>
  <si>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</si>
  <si>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</si>
  <si>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</si>
  <si>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</si>
  <si>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</si>
  <si>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</si>
  <si>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</si>
  <si>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</si>
  <si>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</si>
  <si>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</si>
  <si>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</si>
  <si>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</si>
  <si>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</si>
  <si>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</si>
  <si>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</si>
  <si>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</si>
  <si>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</si>
  <si>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</si>
  <si>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</si>
  <si>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</si>
  <si>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</si>
  <si>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</si>
  <si>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</si>
  <si>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</si>
  <si>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</si>
  <si>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</si>
  <si>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</si>
  <si>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</si>
  <si>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</si>
  <si>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</si>
  <si>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</si>
  <si>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</si>
  <si>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</si>
  <si>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</si>
  <si>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</si>
  <si>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</si>
  <si>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</si>
  <si>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</si>
  <si>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</si>
  <si>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</si>
  <si>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</si>
  <si>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</si>
  <si>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</si>
  <si>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</si>
  <si>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</si>
  <si>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</si>
  <si>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</si>
  <si>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</si>
  <si>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</si>
  <si>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</si>
  <si>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</si>
  <si>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</si>
  <si>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</si>
  <si>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</si>
  <si>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</si>
  <si>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</si>
  <si>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</si>
  <si>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</si>
  <si>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</si>
  <si>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</si>
  <si>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</si>
  <si>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</si>
  <si>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</si>
  <si>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</si>
  <si>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</si>
  <si>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</si>
  <si>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</si>
  <si>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</si>
  <si>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</si>
  <si>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</si>
  <si>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</si>
  <si>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</si>
  <si>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</si>
  <si>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</si>
  <si>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</si>
  <si>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</si>
  <si>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</si>
  <si>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</si>
  <si>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</si>
  <si>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</si>
  <si>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</si>
  <si>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</si>
  <si>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</si>
  <si>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</si>
  <si>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</si>
  <si>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</si>
  <si>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</si>
  <si>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</si>
  <si>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</si>
  <si>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</si>
  <si>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</si>
  <si>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</si>
  <si>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</si>
  <si>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</si>
  <si>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</si>
  <si>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</si>
  <si>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</si>
  <si>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</si>
  <si>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</si>
  <si>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</si>
  <si>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</si>
  <si>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</si>
  <si>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</si>
  <si>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</si>
  <si>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</si>
  <si>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</si>
  <si>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</si>
  <si>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</si>
  <si>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</si>
  <si>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</si>
  <si>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</si>
  <si>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</si>
  <si>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</si>
  <si>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</si>
  <si>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</si>
  <si>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</si>
  <si>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</si>
  <si>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</si>
  <si>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</si>
  <si>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</si>
  <si>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</si>
  <si>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</si>
  <si>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</si>
  <si>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</si>
  <si>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</si>
  <si>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</si>
  <si>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</si>
  <si>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</si>
  <si>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</si>
  <si>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</si>
  <si>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</si>
  <si>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</si>
  <si>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</si>
  <si>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</si>
  <si>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</si>
  <si>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</si>
  <si>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</si>
  <si>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</si>
  <si>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</si>
  <si>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</si>
  <si>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</si>
  <si>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</si>
  <si>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</si>
  <si>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</si>
  <si>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</si>
  <si>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</si>
  <si>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</si>
  <si>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</si>
  <si>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</si>
  <si>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</si>
  <si>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</si>
  <si>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</si>
  <si>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</si>
  <si>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</si>
  <si>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</si>
  <si>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</si>
  <si>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</si>
  <si>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</si>
  <si>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</si>
  <si>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</si>
  <si>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</si>
  <si>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</si>
  <si>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</si>
  <si>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</si>
  <si>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</si>
  <si>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</si>
  <si>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</si>
  <si>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</si>
  <si>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</si>
  <si>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</si>
  <si>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</si>
  <si>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</si>
  <si>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</si>
  <si>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</si>
  <si>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</si>
  <si>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</si>
  <si>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</si>
  <si>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</si>
  <si>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</si>
  <si>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</si>
  <si>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</si>
  <si>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</si>
  <si>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</si>
  <si>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</si>
  <si>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</si>
  <si>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</si>
  <si>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</si>
  <si>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</si>
  <si>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</si>
  <si>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</si>
  <si>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</si>
  <si>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</si>
  <si>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</si>
  <si>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</si>
  <si>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</si>
  <si>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</si>
  <si>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</si>
  <si>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</si>
  <si>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</si>
  <si>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</si>
  <si>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</si>
  <si>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</si>
  <si>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</si>
  <si>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</si>
  <si>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</si>
  <si>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</si>
  <si>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</si>
  <si>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</si>
  <si>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</si>
  <si>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</si>
  <si>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</si>
  <si>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</si>
  <si>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</si>
  <si>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</si>
  <si>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</si>
  <si>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</si>
  <si>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</si>
  <si>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</si>
  <si>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</si>
  <si>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</si>
  <si>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</si>
  <si>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</si>
  <si>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</si>
  <si>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</si>
  <si>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</si>
  <si>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</si>
  <si>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</si>
  <si>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</si>
  <si>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</si>
  <si>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</si>
  <si>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</si>
  <si>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</si>
  <si>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</si>
  <si>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</si>
  <si>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</si>
  <si>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</si>
  <si>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</si>
  <si>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</si>
  <si>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</si>
  <si>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</si>
  <si>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</si>
  <si>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</si>
  <si>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</si>
  <si>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</si>
  <si>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</si>
  <si>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</si>
  <si>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</si>
  <si>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</si>
  <si>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</si>
  <si>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</si>
  <si>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</si>
  <si>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</si>
  <si>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</si>
  <si>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</si>
  <si>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</si>
  <si>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</si>
  <si>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</si>
  <si>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</si>
  <si>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</si>
  <si>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</si>
  <si>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</si>
  <si>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</si>
  <si>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</si>
  <si>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</si>
  <si>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</si>
  <si>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</si>
  <si>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</si>
  <si>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</si>
  <si>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</si>
  <si>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</si>
  <si>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</si>
  <si>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</si>
  <si>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</si>
  <si>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</si>
  <si>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</si>
  <si>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</si>
  <si>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</si>
  <si>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</si>
  <si>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</si>
  <si>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</si>
  <si>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</si>
  <si>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</si>
  <si>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</si>
  <si>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</si>
  <si>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</si>
  <si>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</si>
  <si>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</si>
  <si>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</si>
  <si>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</si>
  <si>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</si>
  <si>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</si>
  <si>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</si>
  <si>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</si>
  <si>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</si>
  <si>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</si>
  <si>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</si>
  <si>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</si>
  <si>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</si>
  <si>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</si>
  <si>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</si>
  <si>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</si>
  <si>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</si>
  <si>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</si>
  <si>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</si>
  <si>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</si>
  <si>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</si>
  <si>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</si>
  <si>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</si>
  <si>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</si>
  <si>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</si>
  <si>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</si>
  <si>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</si>
  <si>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</si>
  <si>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</si>
  <si>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</si>
  <si>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</si>
  <si>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</si>
  <si>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</si>
  <si>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</si>
  <si>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</si>
  <si>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</si>
  <si>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</si>
  <si>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</si>
  <si>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</si>
  <si>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</si>
  <si>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</si>
  <si>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</si>
  <si>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</si>
  <si>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</si>
  <si>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</si>
  <si>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</si>
  <si>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</si>
  <si>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</si>
  <si>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</si>
  <si>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</si>
  <si>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</si>
  <si>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</si>
  <si>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</si>
  <si>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</si>
  <si>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</si>
  <si>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</si>
  <si>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</si>
  <si>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</si>
  <si>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</si>
  <si>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</si>
  <si>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</si>
  <si>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</si>
  <si>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</si>
  <si>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</si>
  <si>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</si>
  <si>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</si>
  <si>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</si>
  <si>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</si>
  <si>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</si>
  <si>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</si>
  <si>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</si>
  <si>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</si>
  <si>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</si>
  <si>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</si>
  <si>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</si>
  <si>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</si>
  <si>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</si>
  <si>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</si>
  <si>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</si>
  <si>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</si>
  <si>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</si>
  <si>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</si>
  <si>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</si>
  <si>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</si>
  <si>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</si>
  <si>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</si>
  <si>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</si>
  <si>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</si>
  <si>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</si>
  <si>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</si>
  <si>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</si>
  <si>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</si>
  <si>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</si>
  <si>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</si>
  <si>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</si>
  <si>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</si>
  <si>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</si>
  <si>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</si>
  <si>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</si>
  <si>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</si>
  <si>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</si>
  <si>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</si>
  <si>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</si>
  <si>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</si>
  <si>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</si>
  <si>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</si>
  <si>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</si>
  <si>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</si>
  <si>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</si>
  <si>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</si>
  <si>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</si>
  <si>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</si>
  <si>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</si>
  <si>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</si>
  <si>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</si>
  <si>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</si>
  <si>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</si>
  <si>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</si>
  <si>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</si>
  <si>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</si>
  <si>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</si>
  <si>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</si>
  <si>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</si>
  <si>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</si>
  <si>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</si>
  <si>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</si>
  <si>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</si>
  <si>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</si>
  <si>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</si>
  <si>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</si>
  <si>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</si>
  <si>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</si>
  <si>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</si>
  <si>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</si>
  <si>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</si>
  <si>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</si>
  <si>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</si>
  <si>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</si>
  <si>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</si>
  <si>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</si>
  <si>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</si>
  <si>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</si>
  <si>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</si>
  <si>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</si>
  <si>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</si>
  <si>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</si>
  <si>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</si>
  <si>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</si>
  <si>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</si>
  <si>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</si>
  <si>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</si>
  <si>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</si>
  <si>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</si>
  <si>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</si>
  <si>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</si>
  <si>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</si>
  <si>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</si>
  <si>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</si>
  <si>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</si>
  <si>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</si>
  <si>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</si>
  <si>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</si>
  <si>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</si>
  <si>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</si>
  <si>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</si>
  <si>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</si>
  <si>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</si>
  <si>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</si>
  <si>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</si>
  <si>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</si>
  <si>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</si>
  <si>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</si>
  <si>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</si>
  <si>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</si>
  <si>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</si>
  <si>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</si>
  <si>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</si>
  <si>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</si>
  <si>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</si>
  <si>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</si>
  <si>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</si>
  <si>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</si>
  <si>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</si>
  <si>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</si>
  <si>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</si>
  <si>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</si>
  <si>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</si>
  <si>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</si>
  <si>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</si>
  <si>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</si>
  <si>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</si>
  <si>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</si>
  <si>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</si>
  <si>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</si>
  <si>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</si>
  <si>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</si>
  <si>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</si>
  <si>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</si>
  <si>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</si>
  <si>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</si>
  <si>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</si>
  <si>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</si>
  <si>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</si>
  <si>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</si>
  <si>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</si>
  <si>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</si>
  <si>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</si>
  <si>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</si>
  <si>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</si>
  <si>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</si>
  <si>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</si>
  <si>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</si>
  <si>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</si>
  <si>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</si>
  <si>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</si>
  <si>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</si>
  <si>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</si>
  <si>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</si>
  <si>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</si>
  <si>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</si>
  <si>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</si>
  <si>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</si>
  <si>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</si>
  <si>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</si>
  <si>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</si>
  <si>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</si>
  <si>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</si>
  <si>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</si>
  <si>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</si>
  <si>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</si>
  <si>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</si>
  <si>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</si>
  <si>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</si>
  <si>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</si>
  <si>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</si>
  <si>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</si>
  <si>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</si>
  <si>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</si>
  <si>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</si>
  <si>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</si>
  <si>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</si>
  <si>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</si>
  <si>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</si>
  <si>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</si>
  <si>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</si>
  <si>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</si>
  <si>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</si>
  <si>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</si>
  <si>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</si>
  <si>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</si>
  <si>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</si>
  <si>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</si>
  <si>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</si>
  <si>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</si>
  <si>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</si>
  <si>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</si>
  <si>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</si>
  <si>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</si>
  <si>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</si>
  <si>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</si>
  <si>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</si>
  <si>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</si>
  <si>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</si>
  <si>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</si>
  <si>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</si>
  <si>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</si>
  <si>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</si>
  <si>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</si>
  <si>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</si>
  <si>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</si>
  <si>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</si>
  <si>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</si>
  <si>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</si>
  <si>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</si>
  <si>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</si>
  <si>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</si>
  <si>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</si>
  <si>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</si>
  <si>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</si>
  <si>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</si>
  <si>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</si>
  <si>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</si>
  <si>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</si>
  <si>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</si>
  <si>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</si>
  <si>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</si>
  <si>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</si>
  <si>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</si>
  <si>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</si>
  <si>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</si>
  <si>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</si>
  <si>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</si>
  <si>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</si>
  <si>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</si>
  <si>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</si>
  <si>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</si>
  <si>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</si>
  <si>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</si>
  <si>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</si>
  <si>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</si>
  <si>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</si>
  <si>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</si>
  <si>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</si>
  <si>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</si>
  <si>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</si>
  <si>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</si>
  <si>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</si>
  <si>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</si>
  <si>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</si>
  <si>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</si>
  <si>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</si>
  <si>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</si>
  <si>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</si>
  <si>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</si>
  <si>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</si>
  <si>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</si>
  <si>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</si>
  <si>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</si>
  <si>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</si>
  <si>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</si>
  <si>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</si>
  <si>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</si>
  <si>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</si>
  <si>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</si>
  <si>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</si>
  <si>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</si>
  <si>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</si>
  <si>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</si>
  <si>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</si>
  <si>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</si>
  <si>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</si>
  <si>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</si>
  <si>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</si>
  <si>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</si>
  <si>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</si>
  <si>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</si>
  <si>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</si>
  <si>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</si>
  <si>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</si>
  <si>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</si>
  <si>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</si>
  <si>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</si>
  <si>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</si>
  <si>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</si>
  <si>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</si>
  <si>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</si>
  <si>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</si>
  <si>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</si>
  <si>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</si>
  <si>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</si>
  <si>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</si>
  <si>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</si>
  <si>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</si>
  <si>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</si>
  <si>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</si>
  <si>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</si>
  <si>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</si>
  <si>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</si>
  <si>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</si>
  <si>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</si>
  <si>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</si>
  <si>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</si>
  <si>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</si>
  <si>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</si>
  <si>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</si>
  <si>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</si>
  <si>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</si>
  <si>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</si>
  <si>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</si>
  <si>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</si>
  <si>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</si>
  <si>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</si>
  <si>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</si>
  <si>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</si>
  <si>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</si>
  <si>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</si>
  <si>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</si>
  <si>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</si>
  <si>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</si>
  <si>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</si>
  <si>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</si>
  <si>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</si>
  <si>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</si>
  <si>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</si>
  <si>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</si>
  <si>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</si>
  <si>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</si>
  <si>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</si>
  <si>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</si>
  <si>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</si>
  <si>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</si>
  <si>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</si>
  <si>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</si>
  <si>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</si>
  <si>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</si>
  <si>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</si>
  <si>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</si>
  <si>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</si>
  <si>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</si>
  <si>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</si>
  <si>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</si>
  <si>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</si>
  <si>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</si>
  <si>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</si>
  <si>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</si>
  <si>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</si>
  <si>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</si>
  <si>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</si>
  <si>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</si>
  <si>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</si>
  <si>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</si>
  <si>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</si>
  <si>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</si>
  <si>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</si>
  <si>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</si>
  <si>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</si>
  <si>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</si>
  <si>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</si>
  <si>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</si>
  <si>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</si>
  <si>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</si>
  <si>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</si>
  <si>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</si>
  <si>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</si>
  <si>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</si>
  <si>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</si>
  <si>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</si>
  <si>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</si>
  <si>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</si>
  <si>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</si>
  <si>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</si>
  <si>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</si>
  <si>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</si>
  <si>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</si>
  <si>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</si>
  <si>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</si>
  <si>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</si>
  <si>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</si>
  <si>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</si>
  <si>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</si>
  <si>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</si>
  <si>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</si>
  <si>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</si>
  <si>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</si>
  <si>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</si>
  <si>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</si>
  <si>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</si>
  <si>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</si>
  <si>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</si>
  <si>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</si>
  <si>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</si>
  <si>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</si>
  <si>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</si>
  <si>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</si>
  <si>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</si>
  <si>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</si>
  <si>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</si>
  <si>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</si>
  <si>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</si>
  <si>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</si>
  <si>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</si>
  <si>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</si>
  <si>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</si>
  <si>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</si>
  <si>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</si>
  <si>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</si>
  <si>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</si>
  <si>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</si>
  <si>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</si>
  <si>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</si>
  <si>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</si>
  <si>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</si>
  <si>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</si>
  <si>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</si>
  <si>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</si>
  <si>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</si>
  <si>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</si>
  <si>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</si>
  <si>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</si>
  <si>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</si>
  <si>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</si>
  <si>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</si>
  <si>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</si>
  <si>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</si>
  <si>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</si>
  <si>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</si>
  <si>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</si>
  <si>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</si>
  <si>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</si>
  <si>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</si>
  <si>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</si>
  <si>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</si>
  <si>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</si>
  <si>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</si>
  <si>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</si>
  <si>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</si>
  <si>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</si>
  <si>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</si>
  <si>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</si>
  <si>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</si>
  <si>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</si>
  <si>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</si>
  <si>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</si>
  <si>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</si>
  <si>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</si>
  <si>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</si>
  <si>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</si>
  <si>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</si>
  <si>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</si>
  <si>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</si>
  <si>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</si>
  <si>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</si>
  <si>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</si>
  <si>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</si>
  <si>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</si>
  <si>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</si>
  <si>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</si>
  <si>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</si>
  <si>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</si>
  <si>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</si>
  <si>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</si>
  <si>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</si>
  <si>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</si>
  <si>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</si>
  <si>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</si>
  <si>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</si>
  <si>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</si>
  <si>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</si>
  <si>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</si>
  <si>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</si>
  <si>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</si>
  <si>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</si>
  <si>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</si>
  <si>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</si>
  <si>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</si>
  <si>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</si>
  <si>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</si>
  <si>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</si>
  <si>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</si>
  <si>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</si>
  <si>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</si>
  <si>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</si>
  <si>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</si>
  <si>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</si>
  <si>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</si>
  <si>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</si>
  <si>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</si>
  <si>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</si>
  <si>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</si>
  <si>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</si>
  <si>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</si>
  <si>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</si>
  <si>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</si>
  <si>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</si>
  <si>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</si>
  <si>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</si>
  <si>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</si>
  <si>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</si>
  <si>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</si>
  <si>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</si>
  <si>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</si>
  <si>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</si>
  <si>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</si>
  <si>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</si>
  <si>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</si>
  <si>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</si>
  <si>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</si>
  <si>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</si>
  <si>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</si>
  <si>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</si>
  <si>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</si>
  <si>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</si>
  <si>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</si>
  <si>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</si>
  <si>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</si>
  <si>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</si>
  <si>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</si>
  <si>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</si>
  <si>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</si>
  <si>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</si>
  <si>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</si>
  <si>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</si>
  <si>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</si>
  <si>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</si>
  <si>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</si>
  <si>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</si>
  <si>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</si>
  <si>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</si>
  <si>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</si>
  <si>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</si>
  <si>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</si>
  <si>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</si>
  <si>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</si>
  <si>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</si>
  <si>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</si>
  <si>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</si>
  <si>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</si>
  <si>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</si>
  <si>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</si>
  <si>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</si>
  <si>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</si>
  <si>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</si>
  <si>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</si>
  <si>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</si>
  <si>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</si>
  <si>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</si>
  <si>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</si>
  <si>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</si>
  <si>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</si>
  <si>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</si>
  <si>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</si>
  <si>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</si>
  <si>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</si>
  <si>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</si>
  <si>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</si>
  <si>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</si>
  <si>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</si>
  <si>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</si>
  <si>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</si>
  <si>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</si>
  <si>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</si>
  <si>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</si>
  <si>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</si>
  <si>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</si>
  <si>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</si>
  <si>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</si>
  <si>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</si>
  <si>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</si>
  <si>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</si>
  <si>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</si>
  <si>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</si>
  <si>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</si>
  <si>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</si>
  <si>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</si>
  <si>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</si>
  <si>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</si>
  <si>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</si>
  <si>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</si>
  <si>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</si>
  <si>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</si>
  <si>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</si>
  <si>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</si>
  <si>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</si>
  <si>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</si>
  <si>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</si>
  <si>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</si>
  <si>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</si>
  <si>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</si>
  <si>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</si>
  <si>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</si>
  <si>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</si>
  <si>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</si>
  <si>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</si>
  <si>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</si>
  <si>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</si>
  <si>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</si>
  <si>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</si>
  <si>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</si>
  <si>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</si>
  <si>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</si>
  <si>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</si>
  <si>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</si>
  <si>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</si>
  <si>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</si>
  <si>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</si>
  <si>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</si>
  <si>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</si>
  <si>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</si>
  <si>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</si>
  <si>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</si>
  <si>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</si>
  <si>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</si>
  <si>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</si>
  <si>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</si>
  <si>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</si>
  <si>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</si>
  <si>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</si>
  <si>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</si>
  <si>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</si>
  <si>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</si>
  <si>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</si>
  <si>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</si>
  <si>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</si>
  <si>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</si>
  <si>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</si>
  <si>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</si>
  <si>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</si>
  <si>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</si>
  <si>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</si>
  <si>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</si>
  <si>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</si>
  <si>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</si>
  <si>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</si>
  <si>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</si>
  <si>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</si>
  <si>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</si>
  <si>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</si>
  <si>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</si>
  <si>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</si>
  <si>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</si>
  <si>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</si>
  <si>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</si>
  <si>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</si>
  <si>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</si>
  <si>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</si>
  <si>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</si>
  <si>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</si>
  <si>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</si>
  <si>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</si>
  <si>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</si>
  <si>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</si>
  <si>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</si>
  <si>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</si>
  <si>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</si>
  <si>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</si>
  <si>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</si>
  <si>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</si>
  <si>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</si>
  <si>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</si>
  <si>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</si>
  <si>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</si>
  <si>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</si>
  <si>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</si>
  <si>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</si>
  <si>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</si>
  <si>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</si>
  <si>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</si>
  <si>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</si>
  <si>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</si>
  <si>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</si>
  <si>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</si>
  <si>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</si>
  <si>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</si>
  <si>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</si>
  <si>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</si>
  <si>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</si>
  <si>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</si>
  <si>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</si>
  <si>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</si>
  <si>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</si>
  <si>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</si>
  <si>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</si>
  <si>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</si>
  <si>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</si>
  <si>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</si>
  <si>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</si>
  <si>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</si>
  <si>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</si>
  <si>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</si>
  <si>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</si>
  <si>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</si>
  <si>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</si>
  <si>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</si>
  <si>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</si>
  <si>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</si>
  <si>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</si>
  <si>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</si>
  <si>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</si>
  <si>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</si>
  <si>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</si>
  <si>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</si>
  <si>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</si>
  <si>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</si>
  <si>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</si>
  <si>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</si>
  <si>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</si>
  <si>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</si>
  <si>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</si>
  <si>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</si>
  <si>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</si>
  <si>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</si>
  <si>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</si>
  <si>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</si>
  <si>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</si>
  <si>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</si>
  <si>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</si>
  <si>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</si>
  <si>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</si>
  <si>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</si>
  <si>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</si>
  <si>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</si>
  <si>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</si>
  <si>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</si>
  <si>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</si>
  <si>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</si>
  <si>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</si>
  <si>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</si>
  <si>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</si>
  <si>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</si>
  <si>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</si>
  <si>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</si>
  <si>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</si>
  <si>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</si>
  <si>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</si>
  <si>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</si>
  <si>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</si>
  <si>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</si>
  <si>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</si>
  <si>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</si>
  <si>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</si>
  <si>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</si>
  <si>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</si>
  <si>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</si>
  <si>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</si>
  <si>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</si>
  <si>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</si>
  <si>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</si>
  <si>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</si>
  <si>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</si>
  <si>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</si>
  <si>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</si>
  <si>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</si>
  <si>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</si>
  <si>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</si>
  <si>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</si>
  <si>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</si>
  <si>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</si>
  <si>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</si>
  <si>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</si>
  <si>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</si>
  <si>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</si>
  <si>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</si>
  <si>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</si>
  <si>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</si>
  <si>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</si>
  <si>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</si>
  <si>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</si>
  <si>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</si>
  <si>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</si>
  <si>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</si>
  <si>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</si>
  <si>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</si>
  <si>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</si>
  <si>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</si>
  <si>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</si>
  <si>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</si>
  <si>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</si>
  <si>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</si>
  <si>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</si>
  <si>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</si>
  <si>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</si>
  <si>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</si>
  <si>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</si>
  <si>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</si>
  <si>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</si>
  <si>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</si>
  <si>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</si>
  <si>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</si>
  <si>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</si>
  <si>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</si>
  <si>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</si>
  <si>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</si>
  <si>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</si>
  <si>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</si>
  <si>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</si>
  <si>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</si>
  <si>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</si>
  <si>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</si>
  <si>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</si>
  <si>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</si>
  <si>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</si>
  <si>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</si>
  <si>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</si>
  <si>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</si>
  <si>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</si>
  <si>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</si>
  <si>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</si>
  <si>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</si>
  <si>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</si>
  <si>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</si>
  <si>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</si>
  <si>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</si>
  <si>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</si>
  <si>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</si>
  <si>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</si>
  <si>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</si>
  <si>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</si>
  <si>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</si>
  <si>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</si>
  <si>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</si>
  <si>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</si>
  <si>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</si>
  <si>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</si>
  <si>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</si>
  <si>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</si>
  <si>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</si>
  <si>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</si>
  <si>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</si>
  <si>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</si>
  <si>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</si>
  <si>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</si>
  <si>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</si>
  <si>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</si>
  <si>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</si>
  <si>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</si>
  <si>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</si>
  <si>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</si>
  <si>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</si>
  <si>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</si>
  <si>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</si>
  <si>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</si>
  <si>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</si>
  <si>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</si>
  <si>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</si>
  <si>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</si>
  <si>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</si>
  <si>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</si>
  <si>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</si>
  <si>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</si>
  <si>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</si>
  <si>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</si>
  <si>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</si>
  <si>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</si>
  <si>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</si>
  <si>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</si>
  <si>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</si>
  <si>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</si>
  <si>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</si>
  <si>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</si>
  <si>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</si>
  <si>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</si>
  <si>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</si>
  <si>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</si>
  <si>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</si>
  <si>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</si>
  <si>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</si>
  <si>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</si>
  <si>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</si>
  <si>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</si>
  <si>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</si>
  <si>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</si>
  <si>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</si>
  <si>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</si>
  <si>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</si>
  <si>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</si>
  <si>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</si>
  <si>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</si>
  <si>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</si>
  <si>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</si>
  <si>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</si>
  <si>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</si>
  <si>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</si>
  <si>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</si>
  <si>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</si>
  <si>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</si>
  <si>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</si>
  <si>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</si>
  <si>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</si>
  <si>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</si>
  <si>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</si>
  <si>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</si>
  <si>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</si>
  <si>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</si>
  <si>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</si>
  <si>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</si>
  <si>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</si>
  <si>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</si>
  <si>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</si>
  <si>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</si>
  <si>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</si>
  <si>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</si>
  <si>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</si>
  <si>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</si>
  <si>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</si>
  <si>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</si>
  <si>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</si>
  <si>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</si>
  <si>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</si>
  <si>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</si>
  <si>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</si>
  <si>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</si>
  <si>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</si>
  <si>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</si>
  <si>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</si>
  <si>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</si>
  <si>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</si>
  <si>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</si>
  <si>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</si>
  <si>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</si>
  <si>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</si>
  <si>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</si>
  <si>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</si>
  <si>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</si>
  <si>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</si>
  <si>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</si>
  <si>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</si>
  <si>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</si>
  <si>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</si>
  <si>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</si>
  <si>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</si>
  <si>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</si>
  <si>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</si>
  <si>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</si>
  <si>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</si>
  <si>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</si>
  <si>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</si>
  <si>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</si>
  <si>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</si>
  <si>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</si>
  <si>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</si>
  <si>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</si>
  <si>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</si>
  <si>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</si>
  <si>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</si>
  <si>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</si>
  <si>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</si>
  <si>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</si>
  <si>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</si>
  <si>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</si>
  <si>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</si>
  <si>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</si>
  <si>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</si>
  <si>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</si>
  <si>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</si>
  <si>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</si>
  <si>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</si>
  <si>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</si>
  <si>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</si>
  <si>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</si>
  <si>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</si>
  <si>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</si>
  <si>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</si>
  <si>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</si>
  <si>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</si>
  <si>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</si>
  <si>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</si>
  <si>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</si>
  <si>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</si>
  <si>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</si>
  <si>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</si>
  <si>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</si>
  <si>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</si>
  <si>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</si>
  <si>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</si>
  <si>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</si>
  <si>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</si>
  <si>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</si>
  <si>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</si>
  <si>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</si>
  <si>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</si>
  <si>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</si>
  <si>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</si>
  <si>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</si>
  <si>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</si>
  <si>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</si>
  <si>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</si>
  <si>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</si>
  <si>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</si>
  <si>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</si>
  <si>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</si>
  <si>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</si>
  <si>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</si>
  <si>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</si>
  <si>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</si>
  <si>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</si>
  <si>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</si>
  <si>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</si>
  <si>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</si>
  <si>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</si>
  <si>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</si>
  <si>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</si>
  <si>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</si>
  <si>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</si>
  <si>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</si>
  <si>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</si>
  <si>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</si>
  <si>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</si>
  <si>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</si>
  <si>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</si>
  <si>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</si>
  <si>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</si>
  <si>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</si>
  <si>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</si>
  <si>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</si>
  <si>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</si>
  <si>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</si>
  <si>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</si>
  <si>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</si>
  <si>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</si>
  <si>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</si>
  <si>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</si>
  <si>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</si>
  <si>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</si>
  <si>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</si>
  <si>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</si>
  <si>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</si>
  <si>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</si>
  <si>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</si>
  <si>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</si>
  <si>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</si>
  <si>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</si>
  <si>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</si>
  <si>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</si>
  <si>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</si>
  <si>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</si>
  <si>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</si>
  <si>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</si>
  <si>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</si>
  <si>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</si>
  <si>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</si>
  <si>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</si>
  <si>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</si>
  <si>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</si>
  <si>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</si>
  <si>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</si>
  <si>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</si>
  <si>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</si>
  <si>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</si>
  <si>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</si>
  <si>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</si>
  <si>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</si>
  <si>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</si>
  <si>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</si>
  <si>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</si>
  <si>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</si>
  <si>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</si>
  <si>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</si>
  <si>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</si>
  <si>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</si>
  <si>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</si>
  <si>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</si>
  <si>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</si>
  <si>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</si>
  <si>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</si>
  <si>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</si>
  <si>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</si>
  <si>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</si>
  <si>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</si>
  <si>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</si>
  <si>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</si>
  <si>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</si>
  <si>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</si>
  <si>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</si>
  <si>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</si>
  <si>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</si>
  <si>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</si>
  <si>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</si>
  <si>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</si>
  <si>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</si>
  <si>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</si>
  <si>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</si>
  <si>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</si>
  <si>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</si>
  <si>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</si>
  <si>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</si>
  <si>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</si>
  <si>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</si>
  <si>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</si>
  <si>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</si>
  <si>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</si>
  <si>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</si>
  <si>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</si>
  <si>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</si>
  <si>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</si>
  <si>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</si>
  <si>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</si>
  <si>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</si>
  <si>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</si>
  <si>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</si>
  <si>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</si>
  <si>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</si>
  <si>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</si>
  <si>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</si>
  <si>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</si>
  <si>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</si>
  <si>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</si>
  <si>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</si>
  <si>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</si>
  <si>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</si>
  <si>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</si>
  <si>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</si>
  <si>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</si>
  <si>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</si>
  <si>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</si>
  <si>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</si>
  <si>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</si>
  <si>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</si>
  <si>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</si>
  <si>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</si>
  <si>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</si>
  <si>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</si>
  <si>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</si>
  <si>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</si>
  <si>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</si>
  <si>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</si>
  <si>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</si>
  <si>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</si>
  <si>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</si>
  <si>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</si>
  <si>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</si>
  <si>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</si>
  <si>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</si>
  <si>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</si>
  <si>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</si>
  <si>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</si>
  <si>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</si>
  <si>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</si>
  <si>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</si>
  <si>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</si>
  <si>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</si>
  <si>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</si>
  <si>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</si>
  <si>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</si>
  <si>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</si>
  <si>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</si>
  <si>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</si>
  <si>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</si>
  <si>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</si>
  <si>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</si>
  <si>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</si>
  <si>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</si>
  <si>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</si>
  <si>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</si>
  <si>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</si>
  <si>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</si>
  <si>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</si>
  <si>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</si>
  <si>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</si>
  <si>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</si>
  <si>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</si>
  <si>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</si>
  <si>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</si>
  <si>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</si>
  <si>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</si>
  <si>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</si>
  <si>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</si>
  <si>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</si>
  <si>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</si>
  <si>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</si>
  <si>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</si>
  <si>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</si>
  <si>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</si>
  <si>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</si>
  <si>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</si>
  <si>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</si>
  <si>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</si>
  <si>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</si>
  <si>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</si>
  <si>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</si>
  <si>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</si>
  <si>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</si>
  <si>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</si>
  <si>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</si>
  <si>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</si>
  <si>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</si>
  <si>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</si>
  <si>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</si>
  <si>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</si>
  <si>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</si>
  <si>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</si>
  <si>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</si>
  <si>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</si>
  <si>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</si>
  <si>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</si>
  <si>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</si>
  <si>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</si>
  <si>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</si>
  <si>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</si>
  <si>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</si>
  <si>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</si>
  <si>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</si>
  <si>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</si>
  <si>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</si>
  <si>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</si>
  <si>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</si>
  <si>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</si>
  <si>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</si>
  <si>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</si>
  <si>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</si>
  <si>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</si>
  <si>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</si>
  <si>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</si>
  <si>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</si>
  <si>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</si>
  <si>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</si>
  <si>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</si>
  <si>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</si>
  <si>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</si>
  <si>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</si>
  <si>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</si>
  <si>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</si>
  <si>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</si>
  <si>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</si>
  <si>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</si>
  <si>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</si>
  <si>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</si>
  <si>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</si>
  <si>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</si>
  <si>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</si>
  <si>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</si>
  <si>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</si>
  <si>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</si>
  <si>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</si>
  <si>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</si>
  <si>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</si>
  <si>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</si>
  <si>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</si>
  <si>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</si>
  <si>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</si>
  <si>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</si>
  <si>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</si>
  <si>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</si>
  <si>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</si>
  <si>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</si>
  <si>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</si>
  <si>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</si>
  <si>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</si>
  <si>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</si>
  <si>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</si>
  <si>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</si>
  <si>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</si>
  <si>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</si>
  <si>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</si>
  <si>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</si>
  <si>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</si>
  <si>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</si>
  <si>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</si>
  <si>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</si>
  <si>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</si>
  <si>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</si>
  <si>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</si>
  <si>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</si>
  <si>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</si>
  <si>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</si>
  <si>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</si>
  <si>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</si>
  <si>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</si>
  <si>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</si>
  <si>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</si>
  <si>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</si>
  <si>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</si>
  <si>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</si>
  <si>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</si>
  <si>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</si>
  <si>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</si>
  <si>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</si>
  <si>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</si>
  <si>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</si>
  <si>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</si>
  <si>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</si>
  <si>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</si>
  <si>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</si>
  <si>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</si>
  <si>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</si>
  <si>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</si>
  <si>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</si>
  <si>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</si>
  <si>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</si>
  <si>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</si>
  <si>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</si>
  <si>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</si>
  <si>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</si>
  <si>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</si>
  <si>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</si>
  <si>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</si>
  <si>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</si>
  <si>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</si>
  <si>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</si>
  <si>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</si>
  <si>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</si>
  <si>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</si>
  <si>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</si>
  <si>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</si>
  <si>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</si>
  <si>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</si>
  <si>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</si>
  <si>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</si>
  <si>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</si>
  <si>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</si>
  <si>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</si>
  <si>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</si>
  <si>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</si>
  <si>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</si>
  <si>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</si>
  <si>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</si>
  <si>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</si>
  <si>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</si>
  <si>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</si>
  <si>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</si>
  <si>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</si>
  <si>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</si>
  <si>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</si>
  <si>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</si>
  <si>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</si>
  <si>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</si>
  <si>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</si>
  <si>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</si>
  <si>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</si>
  <si>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</si>
  <si>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</si>
  <si>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</si>
  <si>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</si>
  <si>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</si>
  <si>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</si>
  <si>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</si>
  <si>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</si>
  <si>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</si>
  <si>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</si>
  <si>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</si>
  <si>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</si>
  <si>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</si>
  <si>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</si>
  <si>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</si>
  <si>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</si>
  <si>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</si>
  <si>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</si>
  <si>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</si>
  <si>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</si>
  <si>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</si>
  <si>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</si>
  <si>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</si>
  <si>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</si>
  <si>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</si>
  <si>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</si>
  <si>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</si>
  <si>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</si>
  <si>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</si>
  <si>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</si>
  <si>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</si>
  <si>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</si>
  <si>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</si>
  <si>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</si>
  <si>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</si>
  <si>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</si>
  <si>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</si>
  <si>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</si>
  <si>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</si>
  <si>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</si>
  <si>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</si>
  <si>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</si>
  <si>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</si>
  <si>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</si>
  <si>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</si>
  <si>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</si>
  <si>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</si>
  <si>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</si>
  <si>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</si>
  <si>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</si>
  <si>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</si>
  <si>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</si>
  <si>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</si>
  <si>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</si>
  <si>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</si>
  <si>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</si>
  <si>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</si>
  <si>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</si>
  <si>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</si>
  <si>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</si>
  <si>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</si>
  <si>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</si>
  <si>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</si>
  <si>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</si>
  <si>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</si>
  <si>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</si>
  <si>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</si>
  <si>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</si>
  <si>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</si>
  <si>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</si>
  <si>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</si>
  <si>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</si>
  <si>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</si>
  <si>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</si>
  <si>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</si>
  <si>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</si>
  <si>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</si>
  <si>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</si>
  <si>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</si>
  <si>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</si>
  <si>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</si>
  <si>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</si>
  <si>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</si>
  <si>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</si>
  <si>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</si>
  <si>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</si>
  <si>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</si>
  <si>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</si>
  <si>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</si>
  <si>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</si>
  <si>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</si>
  <si>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</si>
  <si>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</si>
  <si>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</si>
  <si>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</si>
  <si>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</si>
  <si>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</si>
  <si>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</si>
  <si>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</si>
  <si>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</si>
  <si>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</si>
  <si>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</si>
  <si>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</si>
  <si>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</si>
  <si>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</si>
  <si>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</si>
  <si>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</si>
  <si>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</si>
  <si>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</si>
  <si>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</si>
  <si>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</si>
  <si>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</si>
  <si>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</si>
  <si>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</si>
  <si>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</si>
  <si>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</si>
  <si>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</si>
  <si>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</si>
  <si>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</si>
  <si>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</si>
  <si>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</si>
  <si>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</si>
  <si>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</si>
  <si>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</si>
  <si>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</si>
  <si>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</si>
  <si>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</si>
  <si>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</si>
  <si>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</si>
  <si>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</si>
  <si>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</si>
  <si>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</si>
  <si>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</si>
  <si>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</si>
  <si>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</si>
  <si>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</si>
  <si>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</si>
  <si>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</si>
  <si>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</si>
  <si>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</si>
  <si>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</si>
  <si>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</si>
  <si>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</si>
  <si>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</si>
  <si>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</si>
  <si>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</si>
  <si>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</si>
  <si>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</si>
  <si>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</si>
  <si>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</si>
  <si>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</si>
  <si>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</si>
  <si>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</si>
  <si>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</si>
  <si>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</si>
  <si>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</si>
  <si>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</si>
  <si>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</si>
  <si>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</si>
  <si>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</si>
  <si>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</si>
  <si>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</si>
  <si>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</si>
  <si>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</si>
  <si>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</si>
  <si>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</si>
  <si>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</si>
  <si>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</si>
  <si>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</si>
  <si>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</si>
  <si>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</si>
  <si>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</si>
  <si>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</si>
  <si>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</si>
  <si>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</si>
  <si>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</si>
  <si>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</si>
  <si>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</si>
  <si>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</si>
  <si>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</si>
  <si>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</si>
  <si>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</si>
  <si>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</si>
  <si>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</si>
  <si>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</si>
  <si>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</si>
  <si>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</si>
  <si>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</si>
  <si>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</si>
  <si>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</si>
  <si>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</si>
  <si>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</si>
  <si>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</si>
  <si>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</si>
  <si>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</si>
  <si>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</si>
  <si>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</si>
  <si>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</si>
  <si>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</si>
  <si>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</si>
  <si>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</si>
  <si>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</si>
  <si>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</si>
  <si>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</si>
  <si>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</si>
  <si>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</si>
  <si>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</si>
  <si>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</si>
  <si>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</si>
  <si>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</si>
  <si>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</si>
  <si>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</si>
  <si>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</si>
  <si>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</si>
  <si>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</si>
  <si>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</si>
  <si>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</si>
  <si>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</si>
  <si>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</si>
  <si>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</si>
  <si>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</si>
  <si>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</si>
  <si>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</si>
  <si>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</si>
  <si>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</si>
  <si>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</si>
  <si>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</si>
  <si>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</si>
  <si>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</si>
  <si>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</si>
  <si>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</si>
  <si>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</si>
  <si>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</si>
  <si>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</si>
  <si>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</si>
  <si>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</si>
  <si>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</si>
  <si>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</si>
  <si>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</si>
  <si>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</si>
  <si>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</si>
  <si>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</si>
  <si>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</si>
  <si>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</si>
  <si>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</si>
  <si>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</si>
  <si>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</si>
  <si>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</si>
  <si>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</si>
  <si>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</si>
  <si>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</si>
  <si>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</si>
  <si>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</si>
  <si>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</si>
  <si>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</si>
  <si>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</si>
  <si>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</si>
  <si>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</si>
  <si>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</si>
  <si>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</si>
  <si>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</si>
  <si>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</si>
  <si>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</si>
  <si>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</si>
  <si>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</si>
  <si>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</si>
  <si>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</si>
  <si>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</si>
  <si>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</si>
  <si>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</si>
  <si>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</si>
  <si>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</si>
  <si>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</si>
  <si>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</si>
  <si>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</si>
  <si>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</si>
  <si>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</si>
  <si>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</si>
  <si>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</si>
  <si>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</si>
  <si>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</si>
  <si>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</si>
  <si>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</si>
  <si>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</si>
  <si>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</si>
  <si>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</si>
  <si>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</si>
  <si>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</si>
  <si>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</si>
  <si>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</si>
  <si>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</si>
  <si>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</si>
  <si>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</si>
  <si>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</si>
  <si>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</si>
  <si>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</si>
  <si>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</si>
  <si>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</si>
  <si>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</si>
  <si>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</si>
  <si>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</si>
  <si>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</si>
  <si>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</si>
  <si>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</si>
  <si>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</si>
  <si>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</si>
  <si>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</si>
  <si>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</si>
  <si>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</si>
  <si>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</si>
  <si>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</si>
  <si>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</si>
  <si>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</si>
  <si>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</si>
  <si>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</si>
  <si>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</si>
  <si>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</si>
  <si>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</si>
  <si>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</si>
  <si>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</si>
  <si>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</si>
  <si>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</si>
  <si>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</si>
  <si>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</si>
  <si>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</si>
  <si>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</si>
  <si>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</si>
  <si>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</si>
  <si>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</si>
  <si>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</si>
  <si>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</si>
  <si>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</si>
  <si>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</si>
  <si>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</si>
  <si>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</si>
  <si>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</si>
  <si>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</si>
  <si>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</si>
  <si>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</si>
  <si>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</si>
  <si>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</si>
  <si>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</si>
  <si>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</si>
  <si>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</si>
  <si>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</si>
  <si>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</si>
  <si>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</si>
  <si>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</si>
  <si>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</si>
  <si>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</si>
  <si>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</si>
  <si>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</si>
  <si>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</si>
  <si>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</si>
  <si>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</si>
  <si>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</si>
  <si>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</si>
  <si>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</si>
  <si>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</si>
  <si>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</si>
  <si>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</si>
  <si>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</si>
  <si>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</si>
  <si>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</si>
  <si>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</si>
  <si>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</si>
  <si>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</si>
  <si>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</si>
  <si>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</si>
  <si>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</si>
  <si>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</si>
  <si>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</si>
  <si>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</si>
  <si>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</si>
  <si>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</si>
  <si>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</si>
  <si>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</si>
  <si>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</si>
  <si>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</si>
  <si>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</si>
  <si>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</si>
  <si>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</si>
  <si>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</si>
  <si>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</si>
  <si>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</si>
  <si>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</si>
  <si>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</si>
  <si>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</si>
  <si>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</si>
  <si>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</si>
  <si>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</si>
  <si>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</si>
  <si>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</si>
  <si>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</si>
  <si>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</si>
  <si>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</si>
  <si>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</si>
  <si>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</si>
  <si>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</si>
  <si>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</si>
  <si>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</si>
  <si>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</si>
  <si>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</si>
  <si>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</si>
  <si>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</si>
  <si>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</si>
  <si>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</si>
  <si>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</si>
  <si>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</si>
  <si>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</si>
  <si>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</si>
  <si>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</si>
  <si>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</si>
  <si>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</si>
  <si>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</si>
  <si>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</si>
  <si>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</si>
  <si>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</si>
  <si>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</si>
  <si>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</si>
  <si>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</si>
  <si>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</si>
  <si>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</si>
  <si>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</si>
  <si>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</si>
  <si>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</si>
  <si>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</si>
  <si>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</si>
  <si>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</si>
  <si>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</si>
  <si>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</si>
  <si>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</si>
  <si>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</si>
  <si>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</si>
  <si>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</si>
  <si>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</si>
  <si>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</si>
  <si>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</si>
  <si>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</si>
  <si>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</si>
  <si>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</si>
  <si>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</si>
  <si>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</si>
  <si>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</si>
  <si>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</si>
  <si>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</si>
  <si>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</si>
  <si>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</si>
  <si>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</si>
  <si>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</si>
  <si>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</si>
  <si>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</si>
  <si>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</si>
  <si>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</si>
  <si>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</si>
  <si>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</si>
  <si>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</si>
  <si>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</si>
  <si>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</si>
  <si>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</si>
  <si>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</si>
  <si>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</si>
  <si>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</si>
  <si>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</si>
  <si>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</si>
  <si>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</si>
  <si>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</si>
  <si>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</si>
  <si>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</si>
  <si>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</si>
  <si>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</si>
  <si>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</si>
  <si>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</si>
  <si>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</si>
  <si>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</si>
  <si>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</si>
  <si>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</si>
  <si>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</si>
  <si>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</si>
  <si>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</si>
  <si>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</si>
  <si>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</si>
  <si>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</si>
  <si>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</si>
  <si>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</si>
  <si>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</si>
  <si>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</si>
  <si>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</si>
  <si>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</si>
  <si>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</si>
  <si>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</si>
  <si>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</si>
  <si>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</si>
  <si>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</si>
  <si>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</si>
  <si>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</si>
  <si>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</si>
  <si>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</si>
  <si>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</si>
  <si>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</si>
  <si>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</si>
  <si>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</si>
  <si>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</si>
  <si>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</si>
  <si>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</si>
  <si>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</si>
  <si>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</si>
  <si>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</si>
  <si>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</si>
  <si>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</si>
  <si>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</si>
  <si>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</si>
  <si>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</si>
  <si>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</si>
  <si>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</si>
  <si>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</si>
  <si>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</si>
  <si>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</si>
  <si>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</si>
  <si>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</si>
  <si>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</si>
  <si>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</si>
  <si>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</si>
  <si>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</si>
  <si>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</si>
  <si>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</si>
  <si>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</si>
  <si>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</si>
  <si>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</si>
  <si>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</si>
  <si>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</si>
  <si>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</si>
  <si>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</si>
  <si>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</si>
  <si>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</si>
  <si>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</si>
  <si>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</si>
  <si>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</si>
  <si>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</si>
  <si>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</si>
  <si>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</si>
  <si>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</si>
  <si>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</si>
  <si>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</si>
  <si>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</si>
  <si>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</si>
  <si>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</si>
  <si>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</si>
  <si>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</si>
  <si>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</si>
  <si>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</si>
  <si>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</si>
  <si>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</si>
  <si>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</si>
  <si>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</si>
  <si>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</si>
  <si>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</si>
  <si>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</si>
  <si>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</si>
  <si>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</si>
  <si>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</si>
  <si>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</si>
  <si>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</si>
  <si>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</si>
  <si>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</si>
  <si>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</si>
  <si>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</si>
  <si>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</si>
  <si>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</si>
  <si>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</si>
  <si>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</si>
  <si>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</si>
  <si>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</si>
  <si>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</si>
  <si>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</si>
  <si>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</si>
  <si>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</si>
  <si>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</si>
  <si>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</si>
  <si>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</si>
  <si>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</si>
  <si>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</si>
  <si>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</si>
  <si>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</si>
  <si>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</si>
  <si>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</si>
  <si>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</si>
  <si>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</si>
  <si>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</si>
  <si>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</si>
  <si>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</si>
  <si>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</si>
  <si>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</si>
  <si>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</si>
  <si>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</si>
  <si>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</si>
  <si>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</si>
  <si>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</si>
  <si>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</si>
  <si>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</si>
  <si>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</si>
  <si>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</si>
  <si>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</si>
  <si>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</si>
  <si>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</si>
  <si>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</si>
  <si>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</si>
  <si>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</si>
  <si>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</si>
  <si>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</si>
  <si>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</si>
  <si>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</si>
  <si>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</si>
  <si>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</si>
  <si>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</si>
  <si>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</si>
  <si>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</si>
  <si>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</si>
  <si>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</si>
  <si>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</si>
  <si>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</si>
  <si>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</si>
  <si>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</si>
  <si>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</si>
  <si>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</si>
  <si>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</si>
  <si>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</si>
  <si>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</si>
  <si>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</si>
  <si>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</si>
  <si>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</si>
  <si>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</si>
  <si>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</si>
  <si>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</si>
  <si>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</si>
  <si>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</si>
  <si>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</si>
  <si>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</si>
  <si>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</si>
  <si>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</si>
  <si>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</si>
  <si>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</si>
  <si>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</si>
  <si>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</si>
  <si>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</si>
  <si>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</si>
  <si>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</si>
  <si>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</si>
  <si>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</si>
  <si>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</si>
  <si>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</si>
  <si>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</si>
  <si>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</si>
  <si>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</si>
  <si>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</si>
  <si>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</si>
  <si>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</si>
  <si>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</si>
  <si>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</si>
  <si>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</si>
  <si>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</si>
  <si>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</si>
  <si>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</si>
  <si>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</si>
  <si>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</si>
  <si>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</si>
  <si>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</si>
  <si>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</si>
  <si>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</si>
  <si>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</si>
  <si>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</si>
  <si>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</si>
  <si>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</si>
  <si>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</si>
  <si>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</si>
  <si>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</si>
  <si>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</si>
  <si>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</si>
  <si>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</si>
  <si>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</si>
  <si>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</si>
  <si>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</si>
  <si>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</si>
  <si>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</si>
  <si>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</si>
  <si>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</si>
  <si>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</si>
  <si>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</si>
  <si>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</si>
  <si>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</si>
  <si>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</si>
  <si>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</si>
  <si>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</si>
  <si>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</si>
  <si>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</si>
  <si>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</si>
  <si>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</si>
  <si>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</si>
  <si>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</si>
  <si>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</si>
  <si>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</si>
  <si>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</si>
  <si>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</si>
  <si>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</si>
  <si>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</si>
  <si>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</si>
  <si>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</si>
  <si>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</si>
  <si>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</si>
  <si>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</si>
  <si>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</si>
  <si>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</si>
  <si>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</si>
  <si>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</si>
  <si>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</si>
  <si>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</si>
  <si>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</si>
  <si>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</si>
  <si>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</si>
  <si>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</si>
  <si>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</si>
  <si>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</si>
  <si>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</si>
  <si>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</si>
  <si>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</si>
  <si>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</si>
  <si>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</si>
  <si>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</si>
  <si>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</si>
  <si>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</si>
  <si>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</si>
  <si>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</si>
  <si>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</si>
  <si>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</si>
  <si>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</si>
  <si>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</si>
  <si>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</si>
  <si>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</si>
  <si>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</si>
  <si>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</si>
  <si>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</si>
  <si>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</si>
  <si>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</si>
  <si>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</si>
  <si>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</si>
  <si>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</si>
  <si>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</si>
  <si>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</si>
  <si>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</si>
  <si>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</si>
  <si>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</si>
  <si>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</si>
  <si>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</si>
  <si>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</si>
  <si>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</si>
  <si>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</si>
  <si>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</si>
  <si>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</si>
  <si>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</si>
  <si>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</si>
  <si>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</si>
  <si>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</si>
  <si>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</si>
  <si>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</si>
  <si>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</si>
  <si>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</si>
  <si>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</si>
  <si>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</si>
  <si>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</si>
  <si>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</si>
  <si>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</si>
  <si>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</si>
  <si>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</si>
  <si>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</si>
  <si>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</si>
  <si>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</si>
  <si>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</si>
  <si>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</si>
  <si>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</si>
  <si>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</si>
  <si>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</si>
  <si>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</si>
  <si>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</si>
  <si>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</si>
  <si>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</si>
  <si>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</si>
  <si>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</si>
  <si>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</si>
  <si>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</si>
  <si>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</si>
  <si>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</si>
  <si>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</si>
  <si>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</si>
  <si>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</si>
  <si>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</si>
  <si>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</si>
  <si>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</si>
  <si>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</si>
  <si>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</si>
  <si>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</si>
  <si>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</si>
  <si>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</si>
  <si>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</si>
  <si>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</si>
  <si>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</si>
  <si>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</si>
  <si>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</si>
  <si>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</si>
  <si>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</si>
  <si>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</si>
  <si>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</si>
  <si>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</si>
  <si>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</si>
  <si>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</si>
  <si>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</si>
  <si>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</si>
  <si>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</si>
  <si>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</si>
  <si>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</si>
  <si>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</si>
  <si>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</si>
  <si>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</si>
  <si>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</si>
  <si>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</si>
  <si>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</si>
  <si>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</si>
  <si>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</si>
  <si>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</si>
  <si>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</si>
  <si>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</si>
  <si>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</si>
  <si>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</si>
  <si>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</si>
  <si>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</si>
  <si>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</si>
  <si>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</si>
  <si>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</si>
  <si>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</si>
  <si>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</si>
  <si>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</si>
  <si>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</si>
  <si>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</si>
  <si>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</si>
  <si>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</si>
  <si>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</si>
  <si>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</si>
  <si>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</si>
  <si>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</si>
  <si>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</si>
  <si>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</si>
  <si>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</si>
  <si>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</si>
  <si>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</si>
  <si>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</si>
  <si>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</si>
  <si>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</si>
  <si>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</si>
  <si>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</si>
  <si>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</si>
  <si>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</si>
  <si>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</si>
  <si>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</si>
  <si>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</si>
  <si>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</si>
  <si>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</si>
  <si>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</si>
  <si>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</si>
  <si>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</si>
  <si>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</si>
  <si>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</si>
  <si>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</si>
  <si>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</si>
  <si>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</si>
  <si>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</si>
  <si>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</si>
  <si>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</si>
  <si>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</si>
  <si>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</si>
  <si>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</si>
  <si>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</si>
  <si>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</si>
  <si>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</si>
  <si>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</si>
  <si>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</si>
  <si>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</si>
  <si>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</si>
  <si>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</si>
  <si>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</si>
  <si>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</si>
  <si>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</si>
  <si>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</si>
  <si>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</si>
  <si>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</si>
  <si>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</si>
  <si>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</si>
  <si>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</si>
  <si>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</si>
  <si>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</si>
  <si>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</si>
  <si>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</si>
  <si>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</si>
  <si>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</si>
  <si>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</si>
  <si>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</si>
  <si>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</si>
  <si>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</si>
  <si>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</si>
  <si>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</si>
  <si>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</si>
  <si>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</si>
  <si>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</si>
  <si>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</si>
  <si>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</si>
  <si>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</si>
  <si>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</si>
  <si>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</si>
  <si>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</si>
  <si>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</si>
  <si>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</si>
  <si>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</si>
  <si>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</si>
  <si>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</si>
  <si>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</si>
  <si>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</si>
  <si>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</si>
  <si>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</si>
  <si>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</si>
  <si>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</si>
  <si>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</si>
  <si>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</si>
  <si>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</si>
  <si>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</si>
  <si>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</si>
  <si>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</si>
  <si>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</si>
  <si>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</si>
  <si>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</si>
  <si>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</si>
  <si>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</si>
  <si>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</si>
  <si>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</si>
  <si>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</si>
  <si>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</si>
  <si>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</si>
  <si>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</si>
  <si>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</si>
  <si>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</si>
  <si>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</si>
  <si>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</si>
  <si>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</si>
  <si>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</si>
  <si>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</si>
  <si>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</si>
  <si>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</si>
  <si>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</si>
  <si>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</si>
  <si>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</si>
  <si>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</si>
  <si>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</si>
  <si>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</si>
  <si>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</si>
  <si>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</si>
  <si>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</si>
  <si>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</si>
  <si>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</si>
  <si>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</si>
  <si>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</si>
  <si>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</si>
  <si>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</si>
  <si>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</si>
  <si>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</si>
  <si>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</si>
  <si>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</si>
  <si>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</si>
  <si>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</si>
  <si>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</si>
  <si>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</si>
  <si>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</si>
  <si>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</si>
  <si>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</si>
  <si>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</si>
  <si>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</si>
  <si>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</si>
  <si>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</si>
  <si>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</si>
  <si>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</si>
  <si>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</si>
  <si>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</si>
  <si>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</si>
  <si>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</si>
  <si>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</si>
  <si>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</si>
  <si>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</si>
  <si>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</si>
  <si>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</si>
  <si>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</si>
  <si>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</si>
  <si>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</si>
  <si>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</si>
  <si>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</si>
  <si>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</si>
  <si>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</si>
  <si>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</si>
  <si>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</si>
  <si>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</si>
  <si>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</si>
  <si>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</si>
  <si>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</si>
  <si>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</si>
  <si>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</si>
  <si>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</si>
  <si>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</si>
  <si>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</si>
  <si>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</si>
  <si>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</si>
  <si>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</si>
  <si>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</si>
  <si>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</si>
  <si>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</si>
  <si>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</si>
  <si>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</si>
  <si>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</si>
  <si>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</si>
  <si>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</si>
  <si>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</si>
  <si>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</si>
  <si>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</si>
  <si>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</si>
  <si>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</si>
  <si>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</si>
  <si>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</si>
  <si>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</si>
  <si>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</si>
  <si>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</si>
  <si>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</si>
  <si>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</si>
  <si>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</si>
  <si>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</si>
  <si>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</si>
  <si>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</si>
  <si>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</si>
  <si>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</si>
  <si>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</si>
  <si>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</si>
  <si>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</si>
  <si>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</si>
  <si>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</si>
  <si>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</si>
  <si>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</si>
  <si>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</si>
  <si>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</si>
  <si>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</si>
  <si>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</si>
  <si>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</si>
  <si>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</si>
  <si>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</si>
  <si>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</si>
  <si>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</si>
  <si>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</si>
  <si>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</si>
  <si>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</si>
  <si>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</si>
  <si>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</si>
  <si>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</si>
  <si>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</si>
  <si>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</si>
  <si>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</si>
  <si>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</si>
  <si>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</si>
  <si>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</si>
  <si>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</si>
  <si>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</si>
  <si>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</si>
  <si>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</si>
  <si>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</si>
  <si>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</si>
  <si>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</si>
  <si>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</si>
  <si>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</si>
  <si>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</si>
  <si>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</si>
  <si>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</si>
  <si>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</si>
  <si>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</si>
  <si>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</si>
  <si>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</si>
  <si>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</si>
  <si>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</si>
  <si>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</si>
  <si>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</si>
  <si>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</si>
  <si>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</si>
  <si>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</si>
  <si>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</si>
  <si>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</si>
  <si>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</si>
  <si>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</si>
  <si>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</si>
  <si>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</si>
  <si>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</si>
  <si>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</si>
  <si>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</si>
  <si>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</si>
  <si>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</si>
  <si>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</si>
  <si>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</si>
  <si>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</si>
  <si>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</si>
  <si>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</si>
  <si>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</si>
  <si>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</si>
  <si>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</si>
  <si>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</si>
  <si>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</si>
  <si>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</si>
  <si>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</si>
  <si>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</si>
  <si>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</si>
  <si>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</si>
  <si>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</si>
  <si>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</si>
  <si>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</si>
  <si>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</si>
  <si>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</si>
  <si>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</si>
  <si>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</si>
  <si>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</si>
  <si>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</si>
  <si>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</si>
  <si>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</si>
  <si>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</si>
  <si>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</si>
  <si>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</si>
  <si>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</si>
  <si>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</si>
  <si>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</si>
  <si>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</si>
  <si>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</si>
  <si>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</si>
  <si>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</si>
  <si>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</si>
  <si>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</si>
  <si>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</si>
  <si>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</si>
  <si>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</si>
  <si>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</si>
  <si>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</si>
  <si>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</si>
  <si>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</si>
  <si>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</si>
  <si>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</si>
  <si>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</si>
  <si>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</si>
  <si>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</si>
  <si>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</si>
  <si>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</si>
  <si>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</si>
  <si>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</si>
  <si>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</si>
  <si>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</si>
  <si>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</si>
  <si>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</si>
  <si>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</si>
  <si>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</si>
  <si>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</si>
  <si>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</si>
  <si>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</si>
  <si>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</si>
  <si>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</si>
  <si>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</si>
  <si>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</si>
  <si>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</si>
  <si>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</si>
  <si>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</si>
  <si>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</si>
  <si>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</si>
  <si>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</si>
  <si>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</si>
  <si>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</si>
  <si>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</si>
  <si>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</si>
  <si>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</si>
  <si>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</si>
  <si>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</si>
  <si>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</si>
  <si>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</si>
  <si>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</si>
  <si>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</si>
  <si>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</si>
  <si>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</si>
  <si>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</si>
  <si>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</si>
  <si>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</si>
  <si>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</si>
  <si>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</si>
  <si>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</si>
  <si>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</si>
  <si>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</si>
  <si>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</si>
  <si>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</si>
  <si>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</si>
  <si>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</si>
  <si>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</si>
  <si>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</si>
  <si>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</si>
  <si>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</si>
  <si>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</si>
  <si>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</si>
  <si>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</si>
  <si>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</si>
  <si>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</si>
  <si>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</si>
  <si>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</si>
  <si>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</si>
  <si>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</si>
  <si>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</si>
  <si>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</si>
  <si>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</si>
  <si>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</si>
  <si>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</si>
  <si>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</si>
  <si>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</si>
  <si>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</si>
  <si>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</si>
  <si>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</si>
  <si>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</si>
  <si>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</si>
  <si>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</si>
  <si>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</si>
  <si>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</si>
  <si>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</si>
  <si>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</si>
  <si>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</si>
  <si>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</si>
  <si>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</si>
  <si>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</si>
  <si>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</si>
  <si>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</si>
  <si>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</si>
  <si>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</si>
  <si>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</si>
  <si>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</si>
  <si>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</si>
  <si>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</si>
  <si>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</si>
  <si>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</si>
  <si>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</si>
  <si>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</si>
  <si>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</si>
  <si>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</si>
  <si>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</si>
  <si>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</si>
  <si>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</si>
  <si>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</si>
  <si>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</si>
  <si>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</si>
  <si>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</si>
  <si>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</si>
  <si>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</si>
  <si>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</si>
  <si>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</si>
  <si>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</si>
  <si>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</si>
  <si>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</si>
  <si>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</si>
  <si>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</si>
  <si>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</si>
  <si>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</si>
  <si>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</si>
  <si>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</si>
  <si>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</si>
  <si>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</si>
  <si>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</si>
  <si>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</si>
  <si>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</si>
  <si>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</si>
  <si>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</si>
  <si>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</si>
  <si>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</si>
  <si>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</si>
  <si>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</si>
  <si>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</si>
  <si>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</si>
  <si>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</si>
  <si>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</si>
  <si>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</si>
  <si>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</si>
  <si>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</si>
  <si>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</si>
  <si>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</si>
  <si>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</si>
  <si>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</si>
  <si>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</si>
  <si>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</si>
  <si>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</si>
  <si>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</si>
  <si>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</si>
  <si>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</si>
  <si>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</si>
  <si>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</si>
  <si>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</si>
  <si>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</si>
  <si>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</si>
  <si>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</si>
  <si>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</si>
  <si>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</si>
  <si>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</si>
  <si>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</si>
  <si>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</si>
  <si>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</si>
  <si>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</si>
  <si>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</si>
  <si>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</si>
  <si>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</si>
  <si>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</si>
  <si>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</si>
  <si>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</si>
  <si>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</si>
  <si>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</si>
  <si>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</si>
  <si>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</si>
  <si>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</si>
  <si>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</si>
  <si>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</si>
  <si>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</si>
  <si>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</si>
  <si>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</si>
  <si>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</si>
  <si>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</si>
  <si>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</si>
  <si>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</si>
  <si>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</si>
  <si>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</si>
  <si>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</si>
  <si>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</si>
  <si>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</si>
  <si>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</si>
  <si>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</si>
  <si>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</si>
  <si>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</si>
  <si>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</si>
  <si>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</si>
  <si>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</si>
  <si>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</si>
  <si>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</si>
  <si>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</si>
  <si>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</si>
  <si>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</si>
  <si>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</si>
  <si>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</si>
  <si>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</si>
  <si>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</si>
  <si>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</si>
  <si>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</si>
  <si>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</si>
  <si>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</si>
  <si>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</si>
  <si>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</si>
  <si>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</si>
  <si>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</si>
  <si>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</si>
  <si>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</si>
  <si>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</si>
  <si>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</si>
  <si>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</si>
  <si>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</si>
  <si>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</si>
  <si>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</si>
  <si>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</si>
  <si>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</si>
  <si>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</si>
  <si>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</si>
  <si>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</si>
  <si>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</si>
  <si>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</si>
  <si>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</si>
  <si>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</si>
  <si>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</si>
  <si>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</si>
  <si>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</si>
  <si>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</si>
  <si>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</si>
  <si>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</si>
  <si>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</si>
  <si>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</si>
  <si>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</si>
  <si>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</si>
  <si>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</si>
  <si>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</si>
  <si>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</si>
  <si>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</si>
  <si>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</si>
  <si>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</si>
  <si>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</si>
  <si>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</si>
  <si>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</si>
  <si>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</si>
  <si>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</si>
  <si>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</si>
  <si>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</si>
  <si>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</si>
  <si>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</si>
  <si>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</si>
  <si>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</si>
  <si>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</si>
  <si>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</si>
  <si>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</si>
  <si>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</si>
  <si>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</si>
  <si>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</si>
  <si>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</si>
  <si>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</si>
  <si>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</si>
  <si>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</si>
  <si>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</si>
  <si>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</si>
  <si>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</si>
  <si>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</si>
  <si>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</si>
  <si>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</si>
  <si>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</si>
  <si>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</si>
  <si>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</si>
  <si>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</si>
  <si>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</si>
  <si>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</si>
  <si>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</si>
  <si>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</si>
  <si>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</si>
  <si>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</si>
  <si>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</si>
  <si>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</si>
  <si>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</si>
  <si>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</si>
  <si>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</si>
  <si>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</si>
  <si>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</si>
  <si>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</si>
  <si>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</si>
  <si>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</si>
  <si>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</si>
  <si>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</si>
  <si>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</si>
  <si>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</si>
  <si>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</si>
  <si>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</si>
  <si>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</si>
  <si>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</si>
  <si>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</si>
  <si>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</si>
  <si>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</si>
  <si>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</si>
  <si>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</si>
  <si>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</si>
  <si>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</si>
  <si>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</si>
  <si>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</si>
  <si>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</si>
  <si>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</si>
  <si>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</si>
  <si>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</si>
  <si>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</si>
  <si>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</si>
  <si>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</si>
  <si>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</si>
  <si>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</si>
  <si>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</si>
  <si>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</si>
  <si>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</si>
  <si>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</si>
  <si>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</si>
  <si>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</si>
  <si>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</si>
  <si>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</si>
  <si>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</si>
  <si>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</si>
  <si>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</si>
  <si>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</si>
  <si>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</si>
  <si>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</si>
  <si>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</si>
  <si>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</si>
  <si>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</si>
  <si>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</si>
  <si>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</si>
  <si>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</si>
  <si>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</si>
  <si>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</si>
  <si>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</si>
  <si>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</si>
  <si>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</si>
  <si>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</si>
  <si>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</si>
  <si>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</si>
  <si>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</si>
  <si>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</si>
  <si>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</si>
  <si>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</si>
  <si>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</si>
  <si>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</si>
  <si>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</si>
  <si>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</si>
  <si>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</si>
  <si>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</si>
  <si>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</si>
  <si>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</si>
  <si>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</si>
  <si>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</si>
  <si>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</si>
  <si>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</si>
  <si>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</si>
  <si>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</si>
  <si>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</si>
  <si>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</si>
  <si>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</si>
  <si>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</si>
  <si>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</si>
  <si>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</si>
  <si>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</si>
  <si>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</si>
  <si>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</si>
  <si>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</si>
  <si>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</si>
  <si>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</si>
  <si>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</si>
  <si>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</si>
  <si>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</si>
  <si>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</si>
  <si>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</si>
  <si>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</si>
  <si>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</si>
  <si>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</si>
  <si>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</si>
  <si>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</si>
  <si>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</si>
  <si>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</si>
  <si>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</si>
  <si>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</si>
  <si>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</si>
  <si>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</si>
  <si>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</si>
  <si>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</si>
  <si>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</si>
  <si>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</si>
  <si>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</si>
  <si>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</si>
  <si>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</si>
  <si>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</si>
  <si>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</si>
  <si>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</si>
  <si>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</si>
  <si>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</si>
  <si>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</si>
  <si>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</si>
  <si>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</si>
  <si>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</si>
  <si>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</si>
  <si>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</si>
  <si>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</si>
  <si>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</si>
  <si>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</si>
  <si>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</si>
  <si>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</si>
  <si>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</si>
  <si>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</si>
  <si>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</si>
  <si>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</si>
  <si>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</si>
  <si>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</si>
  <si>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</si>
  <si>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</si>
  <si>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</si>
  <si>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</si>
  <si>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</si>
  <si>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</si>
  <si>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</si>
  <si>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</si>
  <si>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</si>
  <si>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</si>
  <si>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</si>
  <si>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</si>
  <si>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</si>
  <si>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</si>
  <si>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</si>
  <si>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</si>
  <si>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</si>
  <si>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</si>
  <si>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</si>
  <si>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</si>
  <si>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</si>
  <si>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</si>
  <si>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</si>
  <si>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</si>
  <si>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</si>
  <si>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</si>
  <si>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</si>
  <si>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</si>
  <si>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</si>
  <si>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</si>
  <si>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</si>
  <si>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</si>
  <si>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</si>
  <si>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</si>
  <si>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</si>
  <si>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</si>
  <si>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</si>
  <si>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</si>
  <si>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</si>
  <si>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</si>
  <si>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</si>
  <si>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</si>
  <si>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</si>
  <si>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</si>
  <si>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</si>
  <si>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</si>
  <si>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</si>
  <si>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</si>
  <si>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</si>
  <si>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</si>
  <si>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</si>
  <si>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</si>
  <si>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</si>
  <si>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</si>
  <si>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</si>
  <si>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</si>
  <si>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</si>
  <si>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</si>
  <si>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</si>
  <si>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</si>
  <si>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</si>
  <si>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</si>
  <si>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</si>
  <si>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</si>
  <si>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</si>
  <si>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</si>
  <si>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</si>
  <si>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</si>
  <si>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</si>
  <si>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</si>
  <si>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</si>
  <si>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</si>
  <si>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</si>
  <si>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</si>
  <si>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</si>
  <si>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</si>
  <si>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</si>
  <si>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</si>
  <si>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</si>
  <si>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</si>
  <si>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</si>
  <si>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</si>
  <si>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</si>
  <si>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</si>
  <si>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</si>
  <si>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</si>
  <si>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</si>
  <si>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</si>
  <si>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</si>
  <si>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</si>
  <si>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</si>
  <si>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</si>
  <si>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</si>
  <si>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</si>
  <si>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</si>
  <si>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</si>
  <si>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</si>
  <si>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</si>
  <si>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</si>
  <si>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</si>
  <si>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</si>
  <si>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</si>
  <si>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</si>
  <si>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</si>
  <si>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</si>
  <si>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</si>
  <si>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</si>
  <si>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</si>
  <si>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</si>
  <si>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</si>
  <si>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</si>
  <si>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</si>
  <si>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</si>
  <si>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</si>
  <si>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</si>
  <si>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</si>
  <si>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</si>
  <si>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</si>
  <si>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</si>
  <si>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</si>
  <si>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</si>
  <si>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</si>
  <si>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</si>
  <si>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</si>
  <si>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</si>
  <si>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</si>
  <si>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</si>
  <si>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</si>
  <si>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</si>
  <si>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</si>
  <si>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</si>
  <si>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</si>
  <si>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</si>
  <si>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</si>
  <si>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</si>
  <si>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</si>
  <si>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</si>
  <si>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</si>
  <si>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</si>
  <si>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</si>
  <si>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</si>
  <si>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</si>
  <si>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</si>
  <si>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</si>
  <si>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</si>
  <si>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</si>
  <si>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</si>
  <si>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</si>
  <si>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</si>
  <si>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</si>
  <si>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</si>
  <si>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</si>
  <si>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</si>
  <si>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</si>
  <si>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</si>
  <si>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</si>
  <si>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</si>
  <si>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</si>
  <si>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</si>
  <si>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</si>
  <si>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</si>
  <si>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</si>
  <si>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</si>
  <si>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</si>
  <si>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</si>
  <si>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</si>
  <si>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</si>
  <si>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</si>
  <si>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</si>
  <si>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</si>
  <si>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</si>
  <si>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</si>
  <si>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</si>
  <si>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</si>
  <si>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</si>
  <si>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</si>
  <si>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</si>
  <si>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</si>
  <si>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</si>
  <si>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</si>
  <si>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</si>
  <si>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</si>
  <si>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</si>
  <si>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</si>
  <si>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</si>
  <si>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</si>
  <si>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</si>
  <si>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</si>
  <si>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</si>
  <si>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</si>
  <si>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</si>
  <si>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</si>
  <si>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</si>
  <si>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</si>
  <si>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</si>
  <si>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</si>
  <si>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</si>
  <si>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</si>
  <si>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</si>
  <si>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</si>
  <si>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</si>
  <si>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</si>
  <si>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</si>
  <si>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</si>
  <si>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</si>
  <si>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</si>
  <si>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</si>
  <si>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</si>
  <si>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</si>
  <si>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</si>
  <si>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</si>
  <si>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</si>
  <si>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</si>
  <si>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</si>
  <si>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</si>
  <si>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</si>
  <si>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</si>
  <si>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</si>
  <si>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</si>
  <si>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</si>
  <si>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</si>
  <si>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</si>
  <si>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</si>
  <si>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</si>
  <si>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</si>
  <si>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</si>
  <si>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</si>
  <si>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</si>
  <si>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</si>
  <si>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</si>
  <si>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</si>
  <si>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</si>
  <si>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</si>
  <si>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</si>
  <si>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</si>
  <si>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</si>
  <si>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</si>
  <si>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</si>
  <si>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</si>
  <si>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</si>
  <si>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</si>
  <si>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</si>
  <si>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</si>
  <si>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</si>
  <si>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</si>
  <si>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</si>
  <si>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</si>
  <si>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</si>
  <si>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</si>
  <si>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</si>
  <si>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</si>
  <si>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</si>
  <si>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</si>
  <si>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</si>
  <si>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</si>
  <si>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</si>
  <si>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</si>
  <si>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</si>
  <si>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</si>
  <si>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</si>
  <si>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</si>
  <si>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</si>
  <si>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</si>
  <si>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</si>
  <si>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</si>
  <si>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</si>
  <si>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</si>
  <si>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</si>
  <si>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</si>
  <si>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</si>
  <si>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</si>
  <si>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</si>
  <si>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</si>
  <si>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</si>
  <si>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</si>
  <si>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</si>
  <si>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</si>
  <si>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</si>
  <si>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</si>
  <si>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</si>
  <si>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</si>
  <si>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</si>
  <si>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</si>
  <si>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</si>
  <si>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</si>
  <si>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</si>
  <si>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</si>
  <si>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</si>
  <si>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</si>
  <si>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</si>
  <si>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</si>
  <si>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</si>
  <si>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</si>
  <si>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</si>
  <si>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</si>
  <si>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</si>
  <si>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</si>
  <si>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</si>
  <si>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</si>
  <si>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</si>
  <si>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</si>
  <si>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</si>
  <si>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</si>
  <si>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</si>
  <si>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</si>
  <si>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</si>
  <si>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</si>
  <si>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</si>
  <si>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</si>
  <si>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</si>
  <si>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</si>
  <si>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</si>
  <si>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</si>
  <si>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</si>
  <si>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</si>
  <si>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</si>
  <si>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</si>
  <si>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</si>
  <si>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</si>
  <si>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</si>
  <si>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</si>
  <si>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</si>
  <si>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</si>
  <si>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</si>
  <si>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</si>
  <si>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</si>
  <si>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</si>
  <si>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</si>
  <si>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</si>
  <si>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</si>
  <si>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</si>
  <si>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</si>
  <si>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</si>
  <si>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</si>
  <si>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</si>
  <si>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</si>
  <si>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</si>
  <si>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</si>
  <si>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</si>
  <si>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</si>
  <si>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</si>
  <si>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</si>
  <si>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</si>
  <si>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</si>
  <si>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</si>
  <si>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</si>
  <si>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</si>
  <si>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</si>
  <si>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</si>
  <si>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</si>
  <si>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</si>
  <si>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</si>
  <si>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</si>
  <si>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</si>
  <si>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</si>
  <si>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</si>
  <si>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</si>
  <si>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</si>
  <si>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</si>
  <si>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</si>
  <si>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</si>
  <si>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</si>
  <si>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</si>
  <si>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</si>
  <si>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</si>
  <si>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</si>
  <si>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</si>
  <si>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</si>
  <si>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</si>
  <si>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</si>
  <si>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</si>
  <si>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</si>
  <si>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</si>
  <si>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</si>
  <si>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</si>
  <si>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</si>
  <si>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</si>
  <si>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</si>
  <si>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</si>
  <si>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</si>
  <si>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</si>
  <si>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</si>
  <si>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</si>
  <si>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</si>
  <si>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</si>
  <si>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</si>
  <si>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</si>
  <si>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</si>
  <si>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</si>
  <si>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</si>
  <si>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</si>
  <si>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</si>
  <si>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</si>
  <si>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</si>
  <si>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</si>
  <si>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</si>
  <si>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</si>
  <si>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</si>
  <si>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</si>
  <si>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</si>
  <si>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</si>
  <si>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</si>
  <si>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</si>
  <si>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</si>
  <si>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</si>
  <si>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</si>
  <si>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</si>
  <si>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</si>
  <si>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</si>
  <si>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</si>
  <si>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</si>
  <si>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</si>
  <si>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</si>
  <si>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</si>
  <si>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</si>
  <si>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</si>
  <si>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</si>
  <si>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</si>
  <si>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</si>
  <si>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</si>
  <si>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</si>
  <si>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</si>
  <si>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</si>
  <si>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</si>
  <si>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</si>
  <si>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</si>
  <si>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</si>
  <si>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</si>
  <si>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</si>
  <si>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</si>
  <si>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</si>
  <si>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</si>
  <si>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</si>
  <si>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</si>
  <si>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</si>
  <si>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</si>
  <si>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</si>
  <si>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</si>
  <si>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</si>
  <si>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</si>
  <si>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</si>
  <si>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</si>
  <si>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</si>
  <si>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</si>
  <si>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</si>
  <si>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</si>
  <si>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</si>
  <si>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</si>
  <si>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</si>
  <si>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</si>
  <si>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</si>
  <si>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</si>
  <si>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</si>
  <si>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</si>
  <si>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</si>
  <si>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</si>
  <si>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</si>
  <si>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</si>
  <si>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</si>
  <si>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</si>
  <si>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</si>
  <si>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</si>
  <si>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</si>
  <si>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</si>
  <si>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</si>
  <si>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</si>
  <si>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</si>
  <si>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</si>
  <si>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</si>
  <si>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</si>
  <si>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</si>
  <si>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</si>
  <si>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</si>
  <si>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</si>
  <si>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</si>
  <si>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</si>
  <si>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</si>
  <si>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</si>
  <si>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</si>
  <si>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</si>
  <si>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</si>
  <si>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</si>
  <si>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</si>
  <si>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</si>
  <si>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</si>
  <si>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</si>
  <si>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</si>
  <si>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</si>
  <si>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</si>
  <si>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</si>
  <si>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</si>
  <si>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</si>
  <si>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</si>
  <si>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</si>
  <si>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</si>
  <si>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</si>
  <si>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</si>
  <si>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</si>
  <si>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</si>
  <si>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</si>
  <si>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</si>
  <si>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</si>
  <si>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</si>
  <si>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</si>
  <si>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</si>
  <si>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</si>
  <si>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</si>
  <si>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</si>
  <si>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</si>
  <si>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</si>
  <si>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</si>
  <si>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</si>
  <si>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</si>
  <si>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</si>
  <si>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</si>
  <si>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</si>
  <si>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</si>
  <si>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</si>
  <si>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</si>
  <si>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</si>
  <si>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</si>
  <si>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</si>
  <si>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</si>
  <si>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</si>
  <si>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</si>
  <si>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</si>
  <si>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</si>
  <si>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</si>
  <si>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</si>
  <si>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</si>
  <si>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</si>
  <si>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</si>
  <si>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</si>
  <si>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</si>
  <si>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</si>
  <si>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</si>
  <si>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</si>
  <si>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</si>
  <si>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</si>
  <si>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</si>
  <si>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</si>
  <si>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</si>
  <si>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</si>
  <si>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</si>
  <si>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</si>
  <si>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</si>
  <si>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</si>
  <si>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</si>
  <si>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</si>
  <si>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</si>
  <si>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</si>
  <si>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</si>
  <si>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</si>
  <si>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</si>
  <si>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</si>
  <si>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</si>
  <si>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</si>
  <si>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</si>
  <si>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</si>
  <si>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</si>
  <si>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</si>
  <si>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</si>
  <si>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</si>
  <si>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</si>
  <si>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</si>
  <si>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</si>
  <si>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</si>
  <si>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</si>
  <si>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</si>
  <si>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</si>
  <si>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</si>
  <si>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</si>
  <si>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</si>
  <si>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</si>
  <si>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</si>
  <si>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</si>
  <si>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</si>
  <si>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</si>
  <si>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</si>
  <si>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</si>
  <si>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</si>
  <si>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</si>
  <si>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</si>
  <si>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</si>
  <si>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</si>
  <si>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</si>
  <si>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</si>
  <si>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</si>
  <si>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</si>
  <si>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</si>
  <si>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</si>
  <si>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</si>
  <si>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</si>
  <si>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</si>
  <si>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</si>
  <si>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</si>
  <si>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</si>
  <si>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</si>
  <si>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</si>
  <si>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</si>
  <si>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</si>
  <si>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</si>
  <si>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</si>
  <si>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</si>
  <si>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</si>
  <si>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</si>
  <si>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</si>
  <si>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</si>
  <si>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</si>
  <si>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</si>
  <si>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</si>
  <si>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</si>
  <si>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</si>
  <si>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</si>
  <si>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</si>
  <si>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</si>
  <si>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</si>
  <si>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</si>
  <si>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</si>
  <si>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</si>
  <si>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</si>
  <si>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</si>
  <si>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</si>
  <si>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</si>
  <si>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</si>
  <si>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</si>
  <si>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</si>
  <si>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</si>
  <si>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</si>
  <si>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</si>
  <si>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</si>
  <si>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</si>
  <si>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</si>
  <si>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</si>
  <si>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</si>
  <si>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</si>
  <si>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</si>
  <si>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</si>
  <si>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</si>
  <si>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</si>
  <si>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</si>
  <si>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</si>
  <si>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</si>
  <si>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</si>
  <si>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</si>
  <si>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</si>
  <si>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</si>
  <si>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</si>
  <si>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</si>
  <si>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</si>
  <si>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</si>
  <si>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</si>
  <si>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</si>
  <si>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</si>
  <si>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</si>
  <si>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</si>
  <si>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</si>
  <si>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</si>
  <si>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</si>
  <si>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</si>
  <si>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</si>
  <si>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</si>
  <si>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</si>
  <si>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</si>
  <si>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</si>
  <si>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</si>
  <si>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</si>
  <si>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</si>
  <si>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</si>
  <si>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</si>
  <si>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</si>
  <si>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</si>
  <si>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</si>
  <si>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</si>
  <si>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</si>
  <si>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</si>
  <si>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</si>
  <si>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</si>
  <si>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</si>
  <si>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</si>
  <si>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</si>
  <si>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</si>
  <si>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</si>
  <si>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</si>
  <si>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</si>
  <si>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</si>
  <si>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</si>
  <si>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</si>
  <si>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</si>
  <si>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</si>
  <si>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</si>
  <si>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</si>
  <si>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</si>
  <si>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</si>
  <si>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</si>
  <si>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</si>
  <si>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</si>
  <si>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</si>
  <si>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</si>
  <si>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</si>
  <si>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</si>
  <si>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</si>
  <si>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</si>
  <si>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</si>
  <si>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</si>
  <si>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</si>
  <si>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</si>
  <si>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</si>
  <si>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</si>
  <si>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</si>
  <si>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</si>
  <si>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</si>
  <si>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</si>
  <si>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</si>
  <si>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</si>
  <si>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</si>
  <si>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</si>
  <si>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</si>
  <si>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</si>
  <si>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</si>
  <si>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</si>
  <si>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</si>
  <si>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</si>
  <si>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</si>
  <si>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</si>
  <si>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</si>
  <si>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</si>
  <si>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</si>
  <si>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</si>
  <si>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</si>
  <si>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</si>
  <si>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</si>
  <si>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</si>
  <si>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</si>
  <si>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</si>
  <si>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</si>
  <si>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</si>
  <si>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</si>
  <si>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</si>
  <si>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</si>
  <si>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</si>
  <si>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</si>
  <si>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</si>
  <si>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</si>
  <si>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</si>
  <si>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</si>
  <si>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</si>
  <si>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</si>
  <si>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</si>
  <si>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</si>
  <si>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</si>
  <si>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</si>
  <si>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</si>
  <si>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</si>
  <si>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</si>
  <si>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</si>
  <si>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</si>
  <si>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</si>
  <si>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</si>
  <si>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</si>
  <si>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</si>
  <si>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</si>
  <si>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</si>
  <si>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</si>
  <si>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</si>
  <si>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</si>
  <si>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</si>
  <si>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</si>
  <si>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</si>
  <si>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</si>
  <si>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</si>
  <si>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</si>
  <si>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</si>
  <si>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</si>
  <si>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</si>
  <si>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</si>
  <si>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</si>
  <si>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</si>
  <si>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</si>
  <si>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</si>
  <si>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</si>
  <si>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</si>
  <si>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</si>
  <si>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</si>
  <si>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</si>
  <si>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</si>
  <si>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</si>
  <si>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</si>
  <si>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</si>
  <si>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</si>
  <si>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</si>
  <si>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</si>
  <si>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</si>
  <si>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</si>
  <si>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</si>
  <si>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</si>
  <si>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</si>
  <si>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</si>
  <si>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</si>
  <si>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</si>
  <si>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</si>
  <si>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</si>
  <si>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</si>
  <si>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</si>
  <si>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</si>
  <si>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</si>
  <si>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</si>
  <si>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</si>
  <si>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</si>
  <si>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</si>
  <si>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</si>
  <si>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</si>
  <si>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</si>
  <si>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</si>
  <si>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</si>
  <si>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</si>
  <si>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</si>
  <si>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</si>
  <si>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</si>
  <si>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</si>
  <si>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</si>
  <si>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</si>
  <si>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</si>
  <si>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</si>
  <si>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</si>
  <si>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</si>
  <si>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</si>
  <si>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</si>
  <si>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</si>
  <si>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</si>
  <si>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</si>
  <si>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</si>
  <si>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</si>
  <si>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</si>
  <si>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</si>
  <si>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</si>
  <si>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</si>
  <si>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</si>
  <si>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</si>
  <si>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</si>
  <si>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</si>
  <si>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</si>
  <si>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</si>
  <si>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</si>
  <si>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</si>
  <si>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</si>
  <si>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</si>
  <si>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</si>
  <si>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</si>
  <si>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</si>
  <si>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</si>
  <si>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</si>
  <si>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</si>
  <si>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</si>
  <si>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</si>
  <si>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</si>
  <si>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</si>
  <si>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</si>
  <si>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</si>
  <si>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</si>
  <si>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</si>
  <si>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</si>
  <si>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</si>
  <si>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</si>
  <si>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</si>
  <si>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</si>
  <si>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</si>
  <si>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</si>
  <si>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</si>
  <si>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</si>
  <si>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</si>
  <si>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</si>
  <si>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</si>
  <si>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</si>
  <si>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</si>
  <si>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</si>
  <si>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</si>
  <si>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</si>
  <si>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</si>
  <si>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</si>
  <si>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</si>
  <si>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</si>
  <si>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</si>
  <si>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</si>
  <si>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</si>
  <si>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</si>
  <si>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</si>
  <si>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</si>
  <si>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</si>
  <si>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</si>
  <si>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</si>
  <si>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</si>
  <si>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</si>
  <si>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</si>
  <si>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</si>
  <si>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</si>
  <si>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</si>
  <si>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</si>
  <si>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</si>
  <si>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</si>
  <si>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</si>
  <si>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</si>
  <si>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</si>
  <si>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</si>
  <si>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</si>
  <si>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</si>
  <si>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</si>
  <si>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</si>
  <si>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</si>
  <si>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</si>
  <si>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</si>
  <si>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</si>
  <si>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</si>
  <si>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</si>
  <si>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</si>
  <si>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</si>
  <si>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</si>
  <si>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</si>
  <si>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</si>
  <si>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</si>
  <si>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</si>
  <si>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</si>
  <si>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</si>
  <si>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</si>
  <si>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</si>
  <si>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</si>
  <si>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</si>
  <si>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</si>
  <si>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</si>
  <si>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</si>
  <si>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</si>
  <si>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</si>
  <si>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</si>
  <si>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</si>
  <si>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</si>
  <si>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</si>
  <si>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</si>
  <si>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</si>
  <si>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</si>
  <si>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</si>
  <si>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</si>
  <si>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</si>
  <si>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</si>
  <si>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</si>
  <si>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</si>
  <si>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</si>
  <si>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</si>
  <si>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</si>
  <si>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</si>
  <si>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</si>
  <si>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</si>
  <si>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</si>
  <si>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</si>
  <si>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</si>
  <si>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</si>
  <si>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</si>
  <si>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</si>
  <si>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</si>
  <si>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</si>
  <si>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</si>
  <si>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</si>
  <si>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</si>
  <si>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</si>
  <si>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</si>
  <si>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</si>
  <si>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</si>
  <si>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</si>
  <si>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</si>
  <si>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</si>
  <si>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</si>
  <si>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</si>
  <si>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</si>
  <si>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</si>
  <si>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</si>
  <si>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</si>
  <si>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</si>
  <si>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</si>
  <si>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</si>
  <si>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</si>
  <si>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</si>
  <si>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</si>
  <si>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</si>
  <si>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</si>
  <si>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</si>
  <si>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</si>
  <si>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</si>
  <si>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</si>
  <si>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</si>
  <si>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</si>
  <si>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</si>
  <si>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</si>
  <si>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</si>
  <si>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</si>
  <si>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</si>
  <si>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</si>
  <si>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</si>
  <si>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</si>
  <si>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</si>
  <si>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</si>
  <si>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</si>
  <si>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</si>
  <si>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</si>
  <si>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</si>
  <si>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</si>
  <si>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</si>
  <si>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</si>
  <si>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</si>
  <si>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</si>
  <si>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</si>
  <si>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</si>
  <si>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</si>
  <si>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</si>
  <si>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</si>
  <si>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</si>
  <si>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</si>
  <si>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</si>
  <si>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</si>
  <si>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</si>
  <si>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</si>
  <si>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</si>
  <si>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</si>
  <si>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</si>
  <si>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</si>
  <si>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</si>
  <si>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</si>
  <si>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</si>
  <si>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</si>
  <si>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</si>
  <si>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</si>
  <si>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</si>
  <si>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</si>
  <si>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</si>
  <si>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</si>
  <si>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</si>
  <si>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</si>
  <si>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</si>
  <si>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</si>
  <si>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</si>
  <si>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</si>
  <si>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</si>
  <si>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</si>
  <si>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</si>
  <si>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</si>
  <si>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</si>
  <si>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</si>
  <si>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</si>
  <si>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</si>
  <si>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</si>
  <si>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</si>
  <si>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</si>
  <si>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</si>
  <si>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</si>
  <si>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</si>
  <si>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</si>
  <si>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</si>
  <si>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</si>
  <si>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</si>
  <si>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</si>
  <si>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</si>
  <si>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</si>
  <si>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</si>
  <si>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</si>
  <si>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</si>
  <si>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</si>
  <si>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</si>
  <si>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</si>
  <si>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</si>
  <si>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</si>
  <si>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</si>
  <si>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</si>
  <si>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</si>
  <si>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</si>
  <si>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</si>
  <si>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</si>
  <si>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</si>
  <si>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</si>
  <si>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</si>
  <si>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</si>
  <si>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</si>
  <si>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</si>
  <si>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</si>
  <si>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</si>
  <si>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</si>
  <si>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</si>
  <si>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</si>
  <si>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</si>
  <si>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</si>
  <si>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</si>
  <si>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</si>
  <si>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</si>
  <si>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</si>
  <si>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</si>
  <si>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</si>
  <si>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</si>
  <si>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</si>
  <si>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</si>
  <si>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</si>
  <si>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</si>
  <si>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</si>
  <si>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</si>
  <si>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</si>
  <si>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</si>
  <si>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</si>
  <si>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</si>
  <si>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</si>
  <si>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</si>
  <si>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</si>
  <si>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</si>
  <si>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</si>
  <si>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</si>
  <si>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</si>
  <si>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</si>
  <si>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</si>
  <si>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</si>
  <si>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</si>
  <si>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</si>
  <si>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</si>
  <si>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</si>
  <si>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</si>
  <si>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</si>
  <si>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</si>
  <si>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</si>
  <si>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</si>
  <si>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</si>
  <si>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</si>
  <si>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</si>
  <si>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</si>
  <si>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</si>
  <si>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</si>
  <si>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</si>
  <si>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</si>
  <si>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</si>
  <si>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</si>
  <si>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</si>
  <si>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</si>
  <si>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</si>
  <si>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</si>
  <si>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</si>
  <si>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</si>
  <si>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</si>
  <si>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</si>
  <si>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</si>
  <si>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</si>
  <si>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</si>
  <si>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</si>
  <si>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</si>
  <si>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</si>
  <si>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</si>
  <si>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</si>
  <si>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</si>
  <si>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</si>
  <si>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</si>
  <si>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</si>
  <si>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</si>
  <si>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</si>
  <si>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</si>
  <si>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</si>
  <si>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</si>
  <si>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</si>
  <si>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</si>
  <si>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</si>
  <si>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</si>
  <si>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</si>
  <si>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</si>
  <si>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</si>
  <si>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</si>
  <si>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</si>
  <si>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</si>
  <si>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</si>
  <si>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</si>
  <si>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</si>
  <si>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</si>
  <si>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</si>
  <si>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</si>
  <si>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</si>
  <si>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</si>
  <si>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</si>
  <si>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</si>
  <si>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</si>
  <si>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</si>
  <si>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</si>
  <si>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</si>
  <si>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</si>
  <si>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</si>
  <si>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</si>
  <si>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</si>
  <si>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</si>
  <si>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</si>
  <si>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</si>
  <si>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</si>
  <si>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</si>
  <si>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</si>
  <si>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</si>
  <si>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</si>
  <si>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</si>
  <si>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</si>
  <si>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</si>
  <si>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</si>
  <si>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</si>
  <si>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</si>
  <si>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</si>
  <si>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</si>
  <si>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</si>
  <si>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</si>
  <si>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</si>
  <si>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</si>
  <si>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</si>
  <si>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</si>
  <si>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</si>
  <si>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</si>
  <si>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</si>
  <si>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</si>
  <si>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</si>
  <si>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</si>
  <si>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</si>
  <si>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</si>
  <si>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</si>
  <si>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</si>
  <si>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</si>
  <si>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</si>
  <si>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</si>
  <si>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</si>
  <si>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</si>
  <si>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</si>
  <si>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</si>
  <si>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</si>
  <si>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</si>
  <si>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</si>
  <si>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</si>
  <si>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</si>
  <si>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</si>
  <si>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</si>
  <si>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</si>
  <si>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</si>
  <si>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</si>
  <si>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</si>
  <si>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</si>
  <si>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</si>
  <si>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</si>
  <si>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</si>
  <si>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</si>
  <si>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</si>
  <si>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</si>
  <si>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</si>
  <si>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</si>
  <si>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</si>
  <si>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</si>
  <si>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</si>
  <si>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</si>
  <si>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</si>
  <si>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</si>
  <si>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</si>
  <si>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</si>
  <si>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</si>
  <si>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</si>
  <si>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</si>
  <si>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</si>
  <si>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</si>
  <si>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</si>
  <si>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</si>
  <si>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</si>
  <si>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</si>
  <si>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</si>
  <si>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</si>
  <si>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</si>
  <si>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</si>
  <si>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</si>
  <si>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</si>
  <si>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</si>
  <si>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</si>
  <si>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</si>
  <si>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</si>
  <si>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</si>
  <si>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</si>
  <si>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</si>
  <si>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</si>
  <si>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</si>
  <si>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</si>
  <si>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</si>
  <si>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</si>
  <si>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</si>
  <si>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</si>
  <si>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</si>
  <si>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</si>
  <si>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</si>
  <si>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</si>
  <si>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</si>
  <si>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</si>
  <si>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</si>
  <si>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</si>
  <si>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</si>
  <si>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</si>
  <si>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</si>
  <si>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</si>
  <si>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</si>
  <si>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</si>
  <si>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</si>
  <si>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</si>
  <si>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</si>
  <si>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</si>
  <si>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</si>
  <si>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</si>
  <si>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</si>
  <si>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</si>
  <si>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</si>
  <si>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</si>
  <si>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</si>
  <si>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</si>
  <si>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</si>
  <si>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</si>
  <si>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</si>
  <si>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</si>
  <si>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</si>
  <si>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</si>
  <si>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</si>
  <si>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</si>
  <si>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</si>
  <si>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</si>
  <si>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</si>
  <si>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</si>
  <si>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</si>
  <si>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</si>
  <si>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</si>
  <si>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</si>
  <si>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</si>
  <si>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</si>
  <si>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</si>
  <si>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</si>
  <si>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</si>
  <si>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</si>
  <si>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</si>
  <si>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</si>
  <si>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</si>
  <si>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</si>
  <si>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</si>
  <si>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</si>
  <si>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</si>
  <si>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</si>
  <si>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</si>
  <si>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</si>
  <si>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</si>
  <si>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</si>
  <si>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</si>
  <si>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</si>
  <si>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</si>
  <si>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</si>
  <si>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</si>
  <si>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</si>
  <si>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</si>
  <si>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</si>
  <si>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</si>
  <si>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</si>
  <si>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</si>
  <si>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</si>
  <si>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</si>
  <si>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</si>
  <si>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</si>
  <si>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</si>
  <si>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</si>
  <si>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</si>
  <si>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</si>
  <si>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</si>
  <si>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</si>
  <si>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</si>
  <si>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</si>
  <si>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</si>
  <si>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</si>
  <si>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</si>
  <si>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</si>
  <si>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</si>
  <si>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</si>
  <si>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</si>
  <si>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</si>
  <si>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</si>
  <si>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</si>
  <si>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</si>
  <si>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</si>
  <si>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</si>
  <si>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</si>
  <si>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</si>
  <si>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</si>
  <si>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</si>
  <si>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</si>
  <si>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</si>
  <si>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</si>
  <si>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</si>
  <si>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</si>
  <si>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</si>
  <si>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</si>
  <si>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</si>
  <si>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</si>
  <si>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</si>
  <si>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</si>
  <si>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</si>
  <si>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</si>
  <si>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</si>
  <si>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</si>
  <si>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</si>
  <si>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</si>
  <si>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</si>
  <si>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</si>
  <si>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</si>
  <si>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</si>
  <si>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</si>
  <si>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</si>
  <si>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</si>
  <si>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</si>
  <si>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</si>
  <si>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</si>
  <si>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</si>
  <si>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</si>
  <si>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</si>
  <si>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</si>
  <si>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</si>
  <si>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</si>
  <si>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</si>
  <si>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</si>
  <si>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</si>
  <si>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</si>
  <si>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</si>
  <si>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</si>
  <si>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</si>
  <si>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</si>
  <si>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</si>
  <si>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</si>
  <si>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</si>
  <si>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</si>
  <si>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</si>
  <si>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</si>
  <si>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</si>
  <si>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</si>
  <si>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</si>
  <si>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</si>
  <si>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</si>
  <si>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</si>
  <si>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</si>
  <si>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</si>
  <si>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</si>
  <si>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</si>
  <si>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</si>
  <si>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</si>
  <si>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</si>
  <si>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</si>
  <si>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</si>
  <si>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</si>
  <si>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</si>
  <si>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</si>
  <si>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</si>
  <si>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</si>
  <si>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</si>
  <si>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</si>
  <si>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</si>
  <si>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</si>
  <si>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</si>
  <si>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</si>
  <si>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</si>
  <si>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</si>
  <si>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</si>
  <si>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</si>
  <si>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</si>
  <si>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</si>
  <si>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</si>
  <si>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</si>
  <si>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</si>
  <si>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</si>
  <si>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</si>
  <si>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</si>
  <si>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</si>
  <si>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</si>
  <si>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</si>
  <si>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</si>
  <si>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</si>
  <si>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</si>
  <si>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</si>
  <si>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</si>
  <si>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</si>
  <si>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</si>
  <si>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</si>
  <si>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</si>
  <si>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</si>
  <si>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</si>
  <si>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</si>
  <si>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</si>
  <si>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</si>
  <si>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</si>
  <si>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</si>
  <si>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</si>
  <si>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</si>
  <si>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</si>
  <si>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</si>
  <si>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</si>
  <si>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</si>
  <si>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</si>
  <si>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</si>
  <si>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</si>
  <si>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</si>
  <si>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</si>
  <si>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</si>
  <si>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</si>
  <si>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</si>
  <si>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</si>
  <si>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</si>
  <si>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</si>
  <si>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</si>
  <si>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</si>
  <si>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</si>
  <si>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</si>
  <si>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</si>
  <si>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</si>
  <si>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</si>
  <si>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</si>
  <si>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</si>
  <si>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</si>
  <si>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</si>
  <si>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</si>
  <si>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</si>
  <si>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</si>
  <si>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</si>
  <si>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</si>
  <si>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</si>
  <si>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</si>
  <si>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</si>
  <si>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</si>
  <si>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</si>
  <si>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</si>
  <si>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</si>
  <si>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</si>
  <si>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</si>
  <si>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</si>
  <si>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</si>
  <si>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</si>
  <si>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</si>
  <si>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</si>
  <si>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</si>
  <si>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</si>
  <si>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</si>
  <si>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</si>
  <si>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</si>
  <si>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</si>
  <si>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</si>
  <si>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</si>
  <si>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</si>
  <si>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</si>
  <si>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</si>
  <si>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</si>
  <si>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</si>
  <si>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</si>
  <si>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</si>
  <si>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</si>
  <si>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</si>
  <si>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</si>
  <si>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</si>
  <si>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</si>
  <si>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</si>
  <si>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</si>
  <si>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</si>
  <si>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</si>
  <si>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</si>
  <si>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</si>
  <si>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</si>
  <si>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</si>
  <si>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</si>
  <si>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</si>
  <si>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</si>
  <si>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</si>
  <si>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</si>
  <si>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</si>
  <si>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</si>
  <si>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</si>
  <si>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</si>
  <si>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</si>
  <si>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</si>
  <si>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</si>
  <si>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</si>
  <si>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</si>
  <si>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</si>
  <si>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</si>
  <si>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</si>
  <si>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</si>
  <si>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</si>
  <si>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</si>
  <si>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</si>
  <si>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</si>
  <si>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</si>
  <si>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</si>
  <si>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</si>
  <si>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</si>
  <si>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</si>
  <si>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</si>
  <si>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</si>
  <si>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</si>
  <si>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</si>
  <si>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</si>
  <si>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</si>
  <si>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</si>
  <si>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</si>
  <si>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</si>
  <si>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</si>
  <si>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</si>
  <si>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</si>
  <si>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</si>
  <si>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</si>
  <si>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</si>
  <si>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</si>
  <si>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</si>
  <si>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</si>
  <si>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</si>
  <si>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</si>
  <si>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</si>
  <si>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</si>
  <si>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</si>
  <si>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</si>
  <si>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</si>
  <si>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</si>
  <si>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</si>
  <si>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</si>
  <si>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</si>
  <si>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</si>
  <si>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</si>
  <si>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</si>
  <si>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</si>
  <si>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</si>
  <si>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</si>
  <si>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</si>
  <si>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</si>
  <si>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</si>
  <si>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</si>
  <si>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</si>
  <si>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</si>
  <si>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</si>
  <si>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</si>
  <si>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</si>
  <si>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</si>
  <si>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</si>
  <si>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</si>
  <si>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</si>
  <si>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</si>
  <si>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</si>
  <si>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</si>
  <si>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</si>
  <si>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</si>
  <si>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</si>
  <si>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</si>
  <si>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</si>
  <si>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</si>
  <si>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</si>
  <si>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</si>
  <si>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</si>
  <si>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</si>
  <si>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</si>
  <si>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</si>
  <si>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</si>
  <si>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</si>
  <si>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</si>
  <si>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</si>
  <si>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</si>
  <si>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</si>
  <si>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</si>
  <si>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</si>
  <si>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</si>
  <si>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</si>
  <si>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</si>
  <si>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</si>
  <si>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</si>
  <si>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</si>
  <si>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</si>
  <si>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</si>
  <si>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</si>
  <si>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</si>
  <si>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</si>
  <si>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</si>
  <si>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</si>
  <si>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</si>
  <si>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</si>
  <si>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</si>
  <si>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</si>
  <si>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</si>
  <si>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</si>
  <si>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</si>
  <si>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</si>
  <si>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</si>
  <si>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</si>
  <si>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</si>
  <si>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</si>
  <si>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</si>
  <si>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</si>
  <si>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</si>
  <si>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</si>
  <si>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</si>
  <si>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</si>
  <si>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</si>
  <si>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</si>
  <si>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</si>
  <si>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</si>
  <si>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</si>
  <si>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</si>
  <si>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</si>
  <si>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</si>
  <si>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</si>
  <si>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</si>
  <si>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</si>
  <si>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</si>
  <si>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</si>
  <si>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</si>
  <si>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</si>
  <si>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</si>
  <si>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</si>
  <si>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</si>
  <si>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</si>
  <si>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</si>
  <si>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</si>
  <si>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</si>
  <si>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</si>
  <si>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</si>
  <si>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</si>
  <si>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</si>
  <si>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</si>
  <si>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</si>
  <si>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</si>
  <si>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</si>
  <si>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</si>
  <si>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</si>
  <si>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</si>
  <si>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</si>
  <si>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</si>
  <si>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</si>
  <si>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</si>
  <si>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</si>
  <si>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</si>
  <si>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</si>
  <si>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</si>
  <si>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</si>
  <si>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</si>
  <si>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</si>
  <si>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</si>
  <si>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</si>
  <si>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</si>
  <si>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</si>
  <si>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</si>
  <si>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</si>
  <si>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</si>
  <si>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</si>
  <si>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</si>
  <si>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</si>
  <si>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</si>
  <si>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</si>
  <si>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</si>
  <si>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</si>
  <si>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</si>
  <si>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</si>
  <si>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</si>
  <si>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</si>
  <si>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</si>
  <si>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</si>
  <si>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</si>
  <si>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</si>
  <si>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</si>
  <si>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</si>
  <si>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</si>
  <si>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</si>
  <si>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</si>
  <si>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</si>
  <si>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</si>
  <si>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</si>
  <si>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</si>
  <si>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</si>
  <si>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</si>
  <si>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</si>
  <si>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</si>
  <si>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</si>
  <si>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</si>
  <si>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</si>
  <si>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</si>
  <si>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</si>
  <si>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</si>
  <si>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</si>
  <si>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</si>
  <si>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</si>
  <si>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</si>
  <si>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</si>
  <si>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</si>
  <si>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</si>
  <si>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</si>
  <si>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</si>
  <si>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</si>
  <si>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</si>
  <si>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</si>
  <si>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</si>
  <si>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</si>
  <si>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</si>
  <si>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</si>
  <si>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</si>
  <si>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</si>
  <si>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</si>
  <si>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</si>
  <si>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</si>
  <si>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</si>
  <si>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</si>
  <si>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</si>
  <si>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</si>
  <si>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</si>
  <si>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</si>
  <si>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</si>
  <si>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</si>
  <si>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</si>
  <si>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</si>
  <si>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</si>
  <si>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</si>
  <si>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</si>
  <si>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</si>
  <si>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</si>
  <si>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</si>
  <si>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</si>
  <si>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</si>
  <si>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</si>
  <si>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</si>
  <si>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</si>
  <si>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</si>
  <si>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</si>
  <si>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</si>
  <si>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</si>
  <si>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</si>
  <si>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</si>
  <si>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</si>
  <si>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</si>
  <si>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</si>
  <si>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</si>
  <si>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</si>
  <si>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</si>
  <si>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</si>
  <si>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</si>
  <si>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</si>
  <si>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</si>
  <si>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</si>
  <si>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</si>
  <si>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</si>
  <si>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</si>
  <si>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</si>
  <si>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</si>
  <si>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</si>
  <si>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</si>
  <si>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</si>
  <si>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</si>
  <si>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</si>
  <si>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</si>
  <si>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</si>
  <si>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</si>
  <si>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</si>
  <si>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</si>
  <si>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</si>
  <si>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</si>
  <si>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</si>
  <si>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</si>
  <si>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</si>
  <si>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</si>
  <si>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</si>
  <si>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</si>
  <si>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</si>
  <si>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</si>
  <si>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</si>
  <si>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</si>
  <si>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</si>
  <si>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</si>
  <si>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</si>
  <si>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</si>
  <si>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</si>
  <si>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</si>
  <si>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</si>
  <si>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</si>
  <si>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</si>
  <si>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</si>
  <si>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</si>
  <si>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</si>
  <si>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</si>
  <si>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</si>
  <si>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</si>
  <si>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</si>
  <si>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</si>
  <si>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</si>
  <si>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</si>
  <si>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</si>
  <si>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</si>
  <si>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</si>
  <si>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</si>
  <si>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</si>
  <si>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</si>
  <si>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</si>
  <si>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</si>
  <si>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</si>
  <si>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</si>
  <si>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</si>
  <si>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</si>
  <si>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</si>
  <si>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</si>
  <si>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</si>
  <si>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</si>
  <si>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</si>
  <si>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</si>
  <si>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</si>
  <si>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</si>
  <si>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</si>
  <si>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</si>
  <si>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</si>
  <si>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</si>
  <si>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</si>
  <si>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</si>
  <si>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</si>
  <si>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</si>
  <si>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</si>
  <si>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</si>
  <si>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</si>
  <si>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</si>
  <si>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</si>
  <si>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</si>
  <si>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</si>
  <si>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</si>
  <si>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</si>
  <si>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</si>
  <si>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</si>
  <si>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</si>
  <si>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</si>
  <si>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</si>
  <si>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</si>
  <si>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</si>
  <si>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</si>
  <si>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</si>
  <si>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</si>
  <si>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</si>
  <si>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</si>
  <si>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</si>
  <si>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</si>
  <si>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</si>
  <si>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</si>
  <si>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</si>
  <si>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</si>
  <si>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</si>
  <si>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</si>
  <si>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</si>
  <si>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</si>
  <si>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</si>
  <si>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</si>
  <si>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</si>
  <si>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</si>
  <si>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</si>
  <si>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</si>
  <si>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</si>
  <si>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</si>
  <si>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</si>
  <si>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</si>
  <si>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</si>
  <si>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</si>
  <si>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</si>
  <si>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</si>
  <si>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</si>
  <si>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</si>
  <si>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</si>
  <si>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</si>
  <si>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</si>
  <si>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</si>
  <si>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</si>
  <si>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</si>
  <si>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</si>
  <si>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</si>
  <si>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</si>
  <si>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</si>
  <si>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</si>
  <si>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</si>
  <si>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</si>
  <si>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</si>
  <si>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</si>
  <si>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</si>
  <si>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</si>
  <si>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</si>
  <si>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</si>
  <si>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</si>
  <si>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</si>
  <si>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</si>
  <si>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</si>
  <si>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</si>
  <si>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</si>
  <si>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</si>
  <si>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</si>
  <si>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</si>
  <si>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</si>
  <si>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</si>
  <si>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</si>
  <si>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</si>
  <si>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</si>
  <si>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</si>
  <si>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</si>
  <si>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</si>
  <si>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</si>
  <si>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</si>
  <si>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</si>
  <si>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</si>
  <si>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</si>
  <si>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</si>
  <si>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</si>
  <si>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</si>
  <si>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</si>
  <si>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</si>
  <si>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</si>
  <si>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</si>
  <si>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</si>
  <si>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</si>
  <si>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</si>
  <si>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</si>
  <si>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</si>
  <si>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</si>
  <si>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</si>
  <si>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</si>
  <si>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</si>
  <si>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</si>
  <si>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</si>
  <si>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</si>
  <si>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</si>
  <si>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</si>
  <si>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</si>
  <si>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</si>
  <si>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</si>
  <si>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</si>
  <si>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</si>
  <si>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</si>
  <si>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</si>
  <si>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</si>
  <si>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</si>
  <si>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</si>
  <si>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</si>
  <si>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</si>
  <si>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</si>
  <si>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</si>
  <si>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</si>
  <si>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</si>
  <si>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</si>
  <si>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</si>
  <si>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</si>
  <si>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</si>
  <si>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</si>
  <si>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</si>
  <si>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</si>
  <si>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</si>
  <si>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</si>
  <si>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</si>
  <si>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</si>
  <si>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</si>
  <si>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</si>
  <si>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</si>
  <si>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</si>
  <si>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</si>
  <si>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</si>
  <si>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</si>
  <si>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</si>
  <si>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</si>
  <si>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</si>
  <si>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</si>
  <si>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</si>
  <si>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</si>
  <si>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</si>
  <si>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</si>
  <si>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</si>
  <si>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</si>
  <si>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</si>
  <si>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</si>
  <si>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</si>
  <si>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</si>
  <si>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</si>
  <si>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</si>
  <si>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</si>
  <si>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</si>
  <si>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</si>
  <si>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</si>
  <si>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</si>
  <si>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</si>
  <si>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</si>
  <si>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</si>
  <si>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</si>
  <si>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</si>
  <si>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</si>
  <si>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</si>
  <si>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</si>
  <si>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</si>
  <si>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</si>
  <si>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</si>
  <si>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</si>
  <si>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</si>
  <si>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</si>
  <si>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</si>
  <si>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</si>
  <si>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</si>
  <si>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</si>
  <si>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</si>
  <si>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</si>
  <si>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</si>
  <si>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</si>
  <si>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</si>
  <si>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</si>
  <si>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</si>
  <si>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</si>
  <si>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</si>
  <si>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</si>
  <si>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</si>
  <si>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</si>
  <si>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</si>
  <si>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</si>
  <si>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</si>
  <si>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</si>
  <si>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</si>
  <si>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</si>
  <si>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</si>
  <si>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</si>
  <si>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</si>
  <si>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</si>
  <si>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</si>
  <si>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</si>
  <si>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</si>
  <si>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</si>
  <si>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</si>
  <si>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</si>
  <si>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</si>
  <si>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</si>
  <si>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</si>
  <si>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</si>
  <si>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</si>
  <si>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</si>
  <si>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</si>
  <si>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</si>
  <si>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</si>
  <si>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</si>
  <si>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</si>
  <si>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</si>
  <si>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</si>
  <si>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</si>
  <si>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</si>
  <si>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</si>
  <si>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</si>
  <si>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</si>
  <si>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</si>
  <si>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</si>
  <si>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</si>
  <si>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</si>
  <si>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</si>
  <si>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</si>
  <si>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</si>
  <si>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</si>
  <si>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</si>
  <si>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</si>
  <si>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</si>
  <si>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</si>
  <si>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</si>
  <si>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</si>
  <si>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</si>
  <si>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</si>
  <si>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</si>
  <si>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</si>
  <si>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</si>
  <si>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</si>
  <si>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</si>
  <si>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</si>
  <si>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</si>
  <si>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</si>
  <si>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</si>
  <si>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</si>
  <si>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</si>
  <si>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</si>
  <si>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</si>
  <si>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</si>
  <si>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</si>
  <si>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</si>
  <si>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</si>
  <si>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</si>
  <si>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</si>
  <si>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</si>
  <si>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</si>
  <si>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</si>
  <si>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</si>
  <si>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</si>
  <si>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</si>
  <si>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</si>
  <si>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</si>
  <si>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</si>
  <si>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</si>
  <si>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</si>
  <si>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</si>
  <si>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</si>
  <si>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</si>
  <si>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</si>
  <si>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</si>
  <si>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</si>
  <si>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</si>
  <si>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</si>
  <si>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</si>
  <si>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</si>
  <si>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</si>
  <si>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</si>
  <si>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</si>
  <si>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</si>
  <si>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</si>
  <si>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</si>
  <si>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</si>
  <si>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</si>
  <si>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</si>
  <si>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</si>
  <si>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</si>
  <si>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</si>
  <si>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</si>
  <si>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</si>
  <si>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</si>
  <si>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</si>
  <si>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</si>
  <si>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</si>
  <si>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</si>
  <si>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</si>
  <si>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</si>
  <si>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</si>
  <si>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</si>
  <si>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</si>
  <si>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</si>
  <si>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</si>
  <si>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</si>
  <si>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</si>
  <si>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</si>
  <si>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</si>
  <si>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</si>
  <si>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</si>
  <si>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</si>
  <si>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</si>
  <si>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</si>
  <si>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</si>
  <si>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</si>
  <si>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</si>
  <si>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</si>
  <si>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</si>
  <si>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</si>
  <si>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</si>
  <si>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</si>
  <si>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</si>
  <si>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</si>
  <si>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</si>
  <si>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</si>
  <si>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</si>
  <si>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</si>
  <si>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</si>
  <si>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</si>
  <si>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</si>
  <si>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</si>
  <si>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</si>
  <si>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</si>
  <si>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</si>
  <si>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</si>
  <si>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</si>
  <si>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</si>
  <si>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</si>
  <si>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</si>
  <si>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</si>
  <si>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</si>
  <si>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</si>
  <si>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</si>
  <si>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</si>
  <si>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</si>
  <si>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</si>
  <si>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</si>
  <si>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</si>
  <si>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</si>
  <si>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</si>
  <si>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</si>
  <si>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</si>
  <si>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</si>
  <si>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</si>
  <si>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</si>
  <si>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</si>
  <si>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</si>
  <si>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</si>
  <si>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</si>
  <si>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</si>
  <si>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</si>
  <si>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</si>
  <si>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</si>
  <si>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</si>
  <si>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</si>
  <si>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</si>
  <si>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</si>
  <si>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</si>
  <si>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</si>
  <si>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</si>
  <si>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</si>
  <si>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</si>
  <si>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</si>
  <si>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</si>
  <si>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</si>
  <si>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</si>
  <si>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</si>
  <si>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</si>
  <si>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</si>
  <si>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</si>
  <si>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</si>
  <si>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</si>
  <si>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</si>
  <si>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</si>
  <si>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</si>
  <si>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</si>
  <si>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</si>
  <si>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</si>
  <si>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</si>
  <si>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</si>
  <si>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</si>
  <si>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</si>
  <si>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</si>
  <si>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</si>
  <si>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</si>
  <si>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</si>
  <si>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</si>
  <si>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</si>
  <si>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</si>
  <si>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</si>
  <si>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</si>
  <si>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</si>
  <si>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</si>
  <si>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</si>
  <si>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</si>
  <si>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</si>
  <si>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</si>
  <si>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</si>
  <si>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</si>
  <si>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</si>
  <si>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</si>
  <si>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</si>
  <si>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</si>
  <si>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</si>
  <si>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</si>
  <si>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</si>
  <si>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</si>
  <si>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</si>
  <si>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</si>
  <si>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</si>
  <si>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</si>
  <si>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</si>
  <si>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</si>
  <si>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</si>
  <si>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</si>
  <si>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</si>
  <si>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</si>
  <si>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</si>
  <si>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</si>
  <si>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</si>
  <si>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</si>
  <si>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</si>
  <si>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</si>
  <si>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</si>
  <si>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</si>
  <si>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</si>
  <si>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</si>
  <si>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</si>
  <si>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</si>
  <si>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</si>
  <si>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</si>
  <si>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</si>
  <si>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</si>
  <si>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</si>
  <si>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</si>
  <si>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</si>
  <si>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</si>
  <si>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</si>
  <si>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</si>
  <si>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</si>
  <si>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</si>
  <si>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</si>
  <si>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</si>
  <si>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</si>
  <si>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</si>
  <si>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</si>
  <si>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</si>
  <si>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</si>
  <si>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</si>
  <si>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</si>
  <si>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</si>
  <si>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</si>
  <si>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</si>
  <si>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</si>
  <si>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</si>
  <si>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</si>
  <si>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</si>
  <si>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</si>
  <si>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</si>
  <si>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</si>
  <si>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</si>
  <si>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</si>
  <si>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</si>
  <si>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</si>
  <si>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</si>
  <si>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</si>
  <si>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</si>
  <si>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</si>
  <si>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</si>
  <si>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</si>
  <si>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</si>
  <si>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</si>
  <si>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</si>
  <si>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</si>
  <si>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</si>
  <si>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</si>
  <si>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</si>
  <si>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</si>
  <si>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</si>
  <si>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</si>
  <si>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</si>
  <si>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</si>
  <si>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</si>
  <si>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</si>
  <si>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</si>
  <si>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</si>
  <si>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</si>
  <si>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</si>
  <si>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</si>
  <si>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</si>
  <si>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</si>
  <si>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</si>
  <si>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</si>
  <si>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</si>
  <si>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</si>
  <si>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</si>
  <si>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</si>
  <si>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</si>
  <si>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</si>
  <si>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</si>
  <si>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</si>
  <si>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</si>
  <si>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</si>
  <si>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</si>
  <si>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</si>
  <si>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</si>
  <si>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</si>
  <si>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</si>
  <si>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</si>
  <si>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</si>
  <si>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</si>
  <si>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</si>
  <si>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</si>
  <si>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</si>
  <si>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</si>
  <si>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</si>
  <si>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</si>
  <si>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</si>
  <si>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</si>
  <si>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</si>
  <si>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</si>
  <si>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</si>
  <si>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</si>
  <si>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</si>
  <si>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</si>
  <si>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</si>
  <si>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</si>
  <si>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</si>
  <si>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</si>
  <si>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</si>
  <si>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</si>
  <si>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</si>
  <si>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</si>
  <si>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</si>
  <si>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</si>
  <si>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</si>
  <si>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</si>
  <si>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</si>
  <si>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</si>
  <si>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</si>
  <si>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</si>
  <si>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</si>
  <si>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</si>
  <si>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</si>
  <si>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</si>
  <si>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</si>
  <si>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</si>
  <si>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</si>
  <si>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</si>
  <si>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</si>
  <si>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</si>
  <si>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</si>
  <si>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</si>
  <si>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</si>
  <si>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</si>
  <si>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</si>
  <si>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</si>
  <si>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</si>
  <si>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</si>
  <si>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</si>
  <si>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</si>
  <si>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</si>
  <si>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</si>
  <si>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</si>
  <si>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</si>
  <si>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</si>
  <si>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</si>
  <si>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</si>
  <si>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</si>
  <si>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</si>
  <si>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</si>
  <si>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</si>
  <si>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</si>
  <si>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</si>
  <si>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</si>
  <si>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</si>
  <si>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</si>
  <si>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</si>
  <si>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</si>
  <si>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</si>
  <si>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</si>
  <si>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</si>
  <si>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</si>
  <si>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</si>
  <si>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</si>
  <si>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</si>
  <si>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</si>
  <si>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</si>
  <si>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</si>
  <si>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</si>
  <si>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</si>
  <si>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</si>
  <si>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</si>
  <si>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</si>
  <si>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</si>
  <si>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</si>
  <si>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</si>
  <si>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</si>
  <si>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</si>
  <si>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</si>
  <si>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</si>
  <si>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</si>
  <si>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</si>
  <si>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</si>
  <si>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</si>
  <si>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</si>
  <si>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</si>
  <si>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</si>
  <si>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</si>
  <si>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</si>
  <si>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</si>
  <si>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</si>
  <si>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</si>
  <si>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</si>
  <si>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</si>
  <si>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</si>
  <si>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</si>
  <si>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</si>
  <si>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</si>
  <si>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</si>
  <si>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</si>
  <si>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</si>
  <si>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</si>
  <si>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</si>
  <si>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</si>
  <si>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</si>
  <si>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</si>
  <si>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</si>
  <si>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</si>
  <si>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</si>
  <si>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</si>
  <si>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</si>
  <si>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</si>
  <si>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</si>
  <si>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</si>
  <si>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</si>
  <si>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</si>
  <si>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</si>
  <si>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</si>
  <si>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</si>
  <si>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</si>
  <si>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</si>
  <si>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</si>
  <si>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</si>
  <si>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</si>
  <si>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</si>
  <si>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</si>
  <si>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</si>
  <si>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</si>
  <si>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</si>
  <si>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</si>
  <si>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</si>
  <si>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</si>
  <si>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</si>
  <si>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</si>
  <si>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</si>
  <si>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</si>
  <si>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</si>
  <si>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</si>
  <si>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</si>
  <si>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</si>
  <si>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</si>
  <si>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</si>
  <si>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</si>
  <si>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</si>
  <si>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</si>
  <si>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</si>
  <si>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</si>
  <si>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</si>
  <si>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</si>
  <si>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</si>
  <si>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</si>
  <si>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</si>
  <si>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</si>
  <si>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</si>
  <si>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</si>
  <si>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</si>
  <si>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</si>
  <si>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</si>
  <si>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</si>
  <si>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</si>
  <si>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</si>
  <si>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</si>
  <si>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</si>
  <si>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</si>
  <si>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</si>
  <si>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</si>
  <si>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</si>
  <si>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</si>
  <si>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</si>
  <si>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</si>
  <si>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</si>
  <si>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</si>
  <si>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</si>
  <si>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</si>
  <si>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</si>
  <si>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</si>
  <si>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</si>
  <si>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</si>
  <si>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</si>
  <si>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</si>
  <si>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</si>
  <si>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</si>
  <si>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</si>
  <si>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</si>
  <si>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</si>
  <si>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</si>
  <si>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</si>
  <si>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</si>
  <si>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</si>
  <si>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</si>
  <si>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</si>
  <si>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</si>
  <si>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</si>
  <si>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</si>
  <si>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</si>
  <si>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</si>
  <si>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</si>
  <si>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</si>
  <si>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</si>
  <si>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</si>
  <si>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</si>
  <si>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</si>
  <si>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</si>
  <si>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</si>
  <si>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</si>
  <si>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</si>
  <si>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</si>
  <si>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</si>
  <si>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</si>
  <si>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</si>
  <si>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</si>
  <si>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</si>
  <si>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</si>
  <si>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</si>
  <si>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</si>
  <si>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</si>
  <si>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</si>
  <si>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</si>
  <si>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</si>
  <si>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</si>
  <si>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</si>
  <si>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</si>
  <si>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</si>
  <si>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</si>
  <si>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</si>
  <si>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</si>
  <si>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</si>
  <si>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</si>
  <si>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</si>
  <si>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</si>
  <si>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</si>
  <si>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</si>
  <si>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</si>
  <si>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</si>
  <si>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</si>
  <si>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</si>
  <si>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</si>
  <si>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</si>
  <si>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</si>
  <si>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</si>
  <si>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</si>
  <si>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</si>
  <si>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</si>
  <si>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</si>
  <si>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</si>
  <si>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</si>
  <si>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</si>
  <si>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</si>
  <si>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</si>
  <si>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</si>
  <si>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</si>
  <si>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</si>
  <si>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</si>
  <si>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</si>
  <si>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</si>
  <si>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</si>
  <si>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</si>
  <si>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</si>
  <si>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</si>
  <si>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</si>
  <si>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</si>
  <si>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</si>
  <si>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</si>
  <si>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</si>
  <si>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</si>
  <si>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</si>
  <si>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</si>
  <si>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</si>
  <si>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</si>
  <si>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</si>
  <si>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</si>
  <si>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</si>
  <si>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</si>
  <si>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</si>
  <si>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</si>
  <si>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</si>
  <si>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</si>
  <si>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</si>
  <si>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</si>
  <si>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</si>
  <si>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</si>
  <si>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</si>
  <si>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</si>
  <si>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</si>
  <si>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</si>
  <si>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</si>
  <si>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</si>
  <si>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</si>
  <si>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</si>
  <si>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</si>
  <si>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</si>
  <si>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</si>
  <si>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</si>
  <si>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</si>
  <si>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</si>
  <si>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</si>
  <si>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</si>
  <si>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</si>
  <si>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</si>
  <si>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</si>
  <si>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</si>
  <si>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</si>
  <si>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</si>
  <si>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</si>
  <si>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</si>
  <si>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</si>
  <si>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</si>
  <si>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</si>
  <si>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</si>
  <si>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</si>
  <si>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</si>
  <si>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</si>
  <si>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</si>
  <si>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</si>
  <si>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</si>
  <si>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</si>
  <si>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</si>
  <si>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</si>
  <si>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</si>
  <si>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</si>
  <si>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</si>
  <si>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</si>
  <si>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</si>
  <si>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</si>
  <si>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</si>
  <si>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</si>
  <si>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</si>
  <si>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</si>
  <si>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</si>
  <si>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</si>
  <si>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</si>
  <si>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</si>
  <si>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</si>
  <si>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</si>
  <si>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</si>
  <si>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</si>
  <si>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</si>
  <si>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</si>
  <si>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</si>
  <si>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</si>
  <si>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</si>
  <si>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</si>
  <si>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</si>
  <si>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</si>
  <si>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</si>
  <si>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</si>
  <si>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</si>
  <si>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</si>
  <si>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</si>
  <si>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</si>
  <si>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</si>
  <si>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</si>
  <si>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</si>
  <si>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</si>
  <si>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</si>
  <si>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</si>
  <si>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</si>
  <si>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</si>
  <si>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</si>
  <si>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</si>
  <si>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</si>
  <si>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</si>
  <si>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</si>
  <si>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</si>
  <si>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</si>
  <si>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</si>
  <si>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</si>
  <si>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</si>
  <si>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</si>
  <si>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</si>
  <si>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</si>
  <si>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</si>
  <si>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</si>
  <si>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</si>
  <si>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</si>
  <si>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</si>
  <si>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</si>
  <si>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</si>
  <si>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</si>
  <si>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</si>
  <si>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</si>
  <si>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</si>
  <si>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</si>
  <si>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</si>
  <si>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</si>
  <si>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</si>
  <si>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</si>
  <si>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</si>
  <si>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</si>
  <si>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</si>
  <si>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</si>
  <si>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</si>
  <si>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</si>
  <si>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</si>
  <si>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</si>
  <si>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</si>
  <si>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</si>
  <si>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</si>
  <si>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</si>
  <si>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</si>
  <si>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</si>
  <si>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</si>
  <si>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</si>
  <si>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</si>
  <si>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</si>
  <si>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</si>
  <si>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</si>
  <si>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</si>
  <si>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</si>
  <si>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</si>
  <si>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</si>
  <si>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</si>
  <si>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</si>
  <si>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</si>
  <si>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</si>
  <si>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</si>
  <si>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</si>
  <si>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</si>
  <si>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</si>
  <si>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</si>
  <si>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</si>
  <si>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</si>
  <si>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</si>
  <si>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</si>
  <si>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</si>
  <si>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</si>
  <si>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</si>
  <si>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</si>
  <si>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</si>
  <si>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</si>
  <si>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</si>
  <si>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</si>
  <si>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</si>
  <si>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</si>
  <si>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</si>
  <si>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</si>
  <si>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</si>
  <si>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</si>
  <si>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</si>
  <si>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</si>
  <si>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</si>
  <si>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</si>
  <si>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</si>
  <si>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</si>
  <si>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</si>
  <si>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</si>
  <si>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</si>
  <si>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</si>
  <si>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</si>
  <si>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</si>
  <si>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</si>
  <si>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</si>
  <si>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</si>
  <si>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</si>
  <si>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</si>
  <si>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</si>
  <si>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</si>
  <si>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</si>
  <si>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</si>
  <si>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</si>
  <si>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</si>
  <si>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</si>
  <si>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</si>
  <si>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</si>
  <si>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</si>
  <si>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</si>
  <si>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</si>
  <si>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</si>
  <si>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</si>
  <si>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</si>
  <si>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</si>
  <si>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</si>
  <si>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</si>
  <si>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</si>
  <si>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</si>
  <si>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</si>
  <si>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</si>
  <si>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</si>
  <si>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</si>
  <si>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</si>
  <si>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</si>
  <si>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</si>
  <si>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</si>
  <si>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</si>
  <si>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</si>
  <si>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</si>
  <si>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</si>
  <si>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</si>
  <si>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</si>
  <si>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</si>
  <si>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</si>
  <si>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</si>
  <si>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</si>
  <si>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</si>
  <si>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</si>
  <si>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</si>
  <si>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</si>
  <si>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</si>
  <si>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</si>
  <si>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</si>
  <si>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</si>
  <si>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</si>
  <si>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</si>
  <si>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</si>
  <si>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</si>
  <si>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</si>
  <si>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</si>
  <si>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</si>
  <si>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</si>
  <si>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</si>
  <si>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</si>
  <si>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</si>
  <si>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</si>
  <si>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</si>
  <si>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</si>
  <si>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</si>
  <si>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</si>
  <si>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</si>
  <si>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</si>
  <si>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</si>
  <si>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</si>
  <si>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</si>
  <si>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</si>
  <si>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</si>
  <si>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</si>
  <si>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</si>
  <si>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</si>
  <si>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</si>
  <si>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</si>
  <si>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</si>
  <si>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</si>
  <si>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</si>
  <si>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</si>
  <si>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</si>
  <si>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</si>
  <si>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</si>
  <si>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</si>
  <si>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</si>
  <si>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</si>
  <si>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</si>
  <si>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</si>
  <si>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</si>
  <si>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</si>
  <si>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</si>
  <si>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</si>
  <si>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</si>
  <si>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</si>
  <si>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</si>
  <si>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</si>
  <si>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</si>
  <si>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</si>
  <si>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</si>
  <si>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</si>
  <si>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</si>
  <si>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</si>
  <si>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</si>
  <si>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</si>
  <si>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</si>
  <si>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</si>
  <si>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</si>
  <si>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</si>
  <si>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</si>
  <si>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</si>
  <si>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</si>
  <si>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</si>
  <si>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</si>
  <si>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</si>
  <si>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</si>
  <si>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</si>
  <si>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</si>
  <si>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</si>
  <si>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</si>
  <si>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</si>
  <si>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</si>
  <si>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</si>
  <si>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</si>
  <si>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</si>
  <si>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</si>
  <si>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</si>
  <si>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</si>
  <si>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</si>
  <si>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</si>
  <si>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</si>
  <si>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</si>
  <si>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</si>
  <si>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</si>
  <si>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</si>
  <si>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</si>
  <si>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</si>
  <si>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</si>
  <si>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</si>
  <si>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</si>
  <si>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</si>
  <si>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</si>
  <si>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</si>
  <si>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</si>
  <si>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</si>
  <si>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</si>
  <si>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</si>
  <si>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</si>
  <si>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</si>
  <si>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</si>
  <si>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</si>
  <si>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</si>
  <si>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</si>
  <si>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</si>
  <si>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</si>
  <si>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</si>
  <si>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</si>
  <si>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</si>
  <si>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</si>
  <si>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</si>
  <si>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</si>
  <si>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</si>
  <si>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</si>
  <si>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</si>
  <si>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</si>
  <si>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</si>
  <si>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</si>
  <si>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</si>
  <si>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</si>
  <si>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</si>
  <si>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</si>
  <si>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</si>
  <si>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</si>
  <si>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</si>
  <si>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</si>
  <si>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</si>
  <si>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</si>
  <si>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</si>
  <si>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</si>
  <si>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</si>
  <si>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</si>
  <si>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</si>
  <si>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</si>
  <si>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</si>
  <si>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</si>
  <si>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</si>
  <si>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</si>
  <si>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</si>
  <si>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</si>
  <si>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</si>
  <si>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</si>
  <si>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</si>
  <si>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</si>
  <si>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</si>
  <si>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</si>
  <si>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</si>
  <si>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</si>
  <si>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</si>
  <si>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</si>
  <si>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</si>
  <si>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</si>
  <si>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</si>
  <si>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</si>
  <si>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</si>
  <si>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</si>
  <si>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</si>
  <si>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</si>
  <si>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</si>
  <si>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</si>
  <si>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</si>
  <si>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</si>
  <si>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</si>
  <si>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</si>
  <si>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</si>
  <si>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</si>
  <si>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</si>
  <si>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</si>
  <si>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</si>
  <si>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</si>
  <si>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</si>
  <si>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</si>
  <si>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</si>
  <si>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</si>
  <si>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</si>
  <si>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</si>
  <si>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</si>
  <si>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</si>
  <si>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</si>
  <si>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</si>
  <si>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</si>
  <si>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</si>
  <si>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</si>
  <si>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</si>
  <si>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</si>
  <si>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</si>
  <si>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</si>
  <si>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</si>
  <si>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</si>
  <si>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</si>
  <si>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</si>
  <si>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</si>
  <si>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</si>
  <si>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</si>
  <si>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</si>
  <si>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</si>
  <si>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</si>
  <si>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</si>
  <si>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</si>
  <si>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</si>
  <si>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</si>
  <si>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</si>
  <si>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</si>
  <si>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</si>
  <si>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</si>
  <si>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</si>
  <si>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</si>
  <si>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</si>
  <si>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</si>
  <si>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</si>
  <si>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</si>
  <si>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</si>
  <si>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</si>
  <si>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</si>
  <si>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</si>
  <si>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</si>
  <si>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</si>
  <si>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</si>
  <si>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</si>
  <si>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</si>
  <si>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</si>
  <si>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</si>
  <si>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</si>
  <si>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</si>
  <si>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</si>
  <si>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</si>
  <si>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</si>
  <si>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</si>
  <si>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</si>
  <si>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</si>
  <si>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</si>
  <si>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</si>
  <si>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</si>
  <si>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</si>
  <si>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</si>
  <si>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</si>
  <si>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</si>
  <si>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</si>
  <si>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</si>
  <si>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</si>
  <si>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</si>
  <si>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</si>
  <si>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</si>
  <si>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</si>
  <si>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</si>
  <si>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</si>
  <si>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</si>
  <si>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</si>
  <si>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</si>
  <si>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</si>
  <si>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</si>
  <si>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</si>
  <si>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</si>
  <si>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</si>
  <si>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</si>
  <si>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</si>
  <si>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</si>
  <si>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</si>
  <si>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</si>
  <si>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</si>
  <si>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</si>
  <si>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</si>
  <si>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</si>
  <si>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</si>
  <si>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</si>
  <si>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</si>
  <si>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</si>
  <si>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</si>
  <si>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</si>
  <si>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</si>
  <si>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</si>
  <si>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</si>
  <si>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</si>
  <si>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</si>
  <si>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</si>
  <si>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</si>
  <si>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</si>
  <si>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</si>
  <si>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</si>
  <si>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</si>
  <si>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</si>
  <si>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</si>
  <si>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</si>
  <si>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</si>
  <si>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</si>
  <si>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</si>
  <si>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</si>
  <si>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</si>
  <si>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</si>
  <si>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</si>
  <si>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</si>
  <si>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</si>
  <si>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</si>
  <si>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</si>
  <si>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</si>
  <si>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</si>
  <si>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</si>
  <si>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</si>
  <si>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</si>
  <si>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</si>
  <si>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</si>
  <si>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</si>
  <si>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</si>
  <si>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</si>
  <si>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</si>
  <si>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</si>
  <si>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</si>
  <si>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</si>
  <si>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</si>
  <si>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</si>
  <si>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</si>
  <si>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</si>
  <si>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</si>
  <si>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</si>
  <si>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</si>
  <si>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</si>
  <si>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</si>
  <si>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</si>
  <si>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</si>
  <si>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</si>
  <si>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</si>
  <si>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</si>
  <si>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</si>
  <si>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</si>
  <si>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</si>
  <si>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</si>
  <si>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</si>
  <si>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</si>
  <si>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</si>
  <si>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</si>
  <si>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</si>
  <si>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</si>
  <si>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</si>
  <si>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</si>
  <si>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</si>
  <si>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</si>
  <si>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</si>
  <si>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</si>
  <si>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</si>
  <si>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</si>
  <si>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</si>
  <si>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</si>
  <si>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</si>
  <si>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</si>
  <si>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</si>
  <si>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</si>
  <si>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</si>
  <si>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</si>
  <si>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</si>
  <si>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</si>
  <si>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</si>
  <si>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</si>
  <si>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</si>
  <si>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</si>
  <si>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</si>
  <si>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</si>
  <si>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</si>
  <si>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</si>
  <si>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</si>
  <si>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</si>
  <si>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</si>
  <si>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</si>
  <si>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</si>
  <si>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</si>
  <si>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</si>
  <si>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</si>
  <si>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</si>
  <si>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</si>
  <si>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</si>
  <si>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</si>
  <si>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</si>
  <si>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</si>
  <si>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</si>
  <si>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</si>
  <si>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</si>
  <si>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</si>
  <si>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</si>
  <si>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</si>
  <si>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</si>
  <si>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</si>
  <si>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</si>
  <si>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</si>
  <si>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</si>
  <si>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</si>
  <si>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</si>
  <si>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</si>
  <si>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</si>
  <si>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</si>
  <si>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</si>
  <si>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</si>
  <si>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</si>
  <si>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</si>
  <si>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</si>
  <si>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</si>
  <si>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</si>
  <si>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</si>
  <si>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</si>
  <si>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</si>
  <si>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</si>
  <si>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</si>
  <si>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</si>
  <si>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</si>
  <si>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</si>
  <si>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</si>
  <si>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</si>
  <si>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</si>
  <si>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</si>
  <si>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</si>
  <si>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</si>
  <si>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</si>
  <si>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</si>
  <si>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</si>
  <si>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</si>
  <si>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</si>
  <si>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</si>
  <si>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</si>
  <si>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</si>
  <si>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</si>
  <si>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</si>
  <si>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</si>
  <si>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</si>
  <si>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</si>
  <si>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</si>
  <si>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</si>
  <si>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</si>
  <si>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</si>
  <si>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</si>
  <si>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</si>
  <si>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</si>
  <si>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</si>
  <si>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</si>
  <si>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</si>
  <si>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</si>
  <si>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</si>
  <si>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</si>
  <si>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</si>
  <si>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</si>
  <si>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</si>
  <si>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</si>
  <si>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</si>
  <si>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</si>
  <si>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</si>
  <si>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</si>
  <si>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</si>
  <si>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</si>
  <si>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</si>
  <si>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</si>
  <si>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</si>
  <si>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</si>
  <si>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</si>
  <si>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</si>
  <si>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</si>
  <si>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</si>
  <si>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</si>
  <si>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</si>
  <si>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</si>
  <si>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</si>
  <si>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</si>
  <si>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</si>
  <si>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</si>
  <si>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</si>
  <si>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</si>
  <si>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</si>
  <si>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</si>
  <si>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</si>
  <si>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</si>
  <si>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</si>
  <si>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</si>
  <si>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</si>
  <si>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</si>
  <si>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</si>
  <si>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</si>
  <si>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</si>
  <si>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</si>
  <si>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</si>
  <si>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</si>
  <si>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</si>
  <si>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</si>
  <si>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</si>
  <si>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</si>
  <si>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</si>
  <si>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</si>
  <si>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</si>
  <si>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</si>
  <si>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</si>
  <si>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</si>
  <si>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</si>
  <si>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</si>
  <si>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</si>
  <si>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</si>
  <si>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</si>
  <si>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</si>
  <si>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</si>
  <si>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</si>
  <si>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</si>
  <si>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</si>
  <si>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</si>
  <si>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</si>
  <si>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</si>
  <si>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</si>
  <si>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</si>
  <si>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</si>
  <si>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</si>
  <si>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</si>
  <si>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</si>
  <si>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</si>
  <si>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</si>
  <si>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</si>
  <si>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</si>
  <si>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</si>
  <si>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</si>
  <si>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</si>
  <si>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</si>
  <si>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</si>
  <si>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</si>
  <si>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</si>
  <si>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</si>
  <si>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</si>
  <si>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</si>
  <si>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</si>
  <si>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</si>
  <si>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</si>
  <si>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</si>
  <si>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</si>
  <si>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</si>
  <si>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</si>
  <si>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</si>
  <si>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</si>
  <si>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</si>
  <si>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</si>
  <si>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</si>
  <si>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</si>
  <si>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</si>
  <si>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</si>
  <si>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</si>
  <si>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</si>
  <si>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</si>
  <si>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</si>
  <si>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</si>
  <si>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</si>
  <si>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</si>
  <si>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</si>
  <si>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</si>
  <si>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</si>
  <si>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</si>
  <si>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</si>
  <si>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</si>
  <si>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</si>
  <si>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</si>
  <si>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</si>
  <si>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</si>
  <si>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</si>
  <si>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</si>
  <si>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</si>
  <si>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</si>
  <si>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</si>
  <si>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</si>
  <si>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</si>
  <si>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</si>
  <si>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</si>
  <si>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</si>
  <si>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</si>
  <si>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</si>
  <si>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</si>
  <si>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</si>
  <si>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</si>
  <si>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</si>
  <si>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</si>
  <si>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</si>
  <si>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</si>
  <si>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</si>
  <si>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</si>
  <si>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</si>
  <si>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</si>
  <si>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</si>
  <si>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</si>
  <si>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</si>
  <si>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</si>
  <si>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</si>
  <si>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</si>
  <si>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</si>
  <si>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</si>
  <si>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</si>
  <si>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</si>
  <si>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</si>
  <si>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</si>
  <si>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</si>
  <si>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</si>
  <si>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</si>
  <si>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</si>
  <si>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</si>
  <si>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</si>
  <si>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</si>
  <si>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</si>
  <si>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</si>
  <si>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</si>
  <si>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</si>
  <si>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</si>
  <si>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</si>
  <si>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</si>
  <si>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</si>
  <si>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</si>
  <si>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</si>
  <si>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</si>
  <si>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</si>
  <si>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</si>
  <si>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</si>
  <si>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</si>
  <si>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</si>
  <si>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</si>
  <si>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</si>
  <si>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</si>
  <si>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</si>
  <si>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</si>
  <si>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</si>
  <si>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</si>
  <si>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</si>
  <si>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</si>
  <si>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</si>
  <si>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</si>
  <si>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</si>
  <si>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</si>
  <si>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</si>
  <si>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</si>
  <si>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</si>
  <si>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</si>
  <si>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</si>
  <si>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</si>
  <si>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</si>
  <si>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</si>
  <si>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</si>
  <si>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</si>
  <si>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</si>
  <si>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</si>
  <si>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</si>
  <si>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</si>
  <si>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</si>
  <si>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</si>
  <si>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</si>
  <si>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</si>
  <si>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</si>
  <si>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</si>
  <si>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</si>
  <si>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</si>
  <si>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</si>
  <si>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</si>
  <si>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</si>
  <si>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</si>
  <si>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</si>
  <si>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</si>
  <si>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</si>
  <si>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</si>
  <si>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</si>
  <si>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</si>
  <si>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</si>
  <si>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</si>
  <si>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</si>
  <si>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</si>
  <si>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</si>
  <si>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</si>
  <si>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</si>
  <si>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</si>
  <si>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</si>
  <si>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</si>
  <si>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</si>
  <si>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</si>
  <si>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</si>
  <si>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</si>
  <si>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</si>
  <si>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</si>
  <si>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</si>
  <si>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</si>
  <si>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</si>
  <si>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</si>
  <si>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</si>
  <si>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</si>
  <si>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</si>
  <si>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</si>
  <si>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</si>
  <si>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</si>
  <si>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</si>
  <si>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</si>
  <si>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</si>
  <si>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</si>
  <si>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</si>
  <si>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</si>
  <si>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</si>
  <si>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</si>
  <si>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</si>
  <si>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</si>
  <si>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</si>
  <si>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</si>
  <si>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</si>
  <si>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</si>
  <si>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</si>
  <si>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</si>
  <si>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</si>
  <si>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</si>
  <si>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</si>
  <si>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</si>
  <si>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</si>
  <si>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</si>
  <si>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</si>
  <si>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</si>
  <si>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</si>
  <si>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</si>
  <si>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</si>
  <si>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</si>
  <si>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</si>
  <si>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</si>
  <si>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</si>
  <si>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</si>
  <si>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</si>
  <si>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</si>
  <si>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</si>
  <si>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</si>
  <si>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</si>
  <si>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</si>
  <si>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</si>
  <si>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</si>
  <si>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</si>
  <si>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</si>
  <si>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</si>
  <si>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</si>
  <si>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</si>
  <si>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</si>
  <si>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</si>
  <si>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</si>
  <si>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</si>
  <si>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</si>
  <si>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</si>
  <si>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</si>
  <si>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</si>
  <si>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</si>
  <si>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</si>
  <si>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</si>
  <si>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</si>
  <si>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</si>
  <si>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</si>
  <si>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</si>
  <si>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</si>
  <si>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</si>
  <si>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</si>
  <si>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</si>
  <si>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</si>
  <si>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</si>
  <si>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</si>
  <si>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</si>
  <si>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</si>
  <si>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</si>
  <si>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</si>
  <si>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</si>
  <si>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</si>
  <si>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</si>
  <si>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</si>
  <si>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</si>
  <si>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</si>
  <si>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</si>
  <si>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</si>
  <si>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</si>
  <si>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</si>
  <si>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</si>
  <si>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</si>
  <si>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</si>
  <si>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</si>
  <si>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</si>
  <si>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</si>
  <si>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</si>
  <si>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</si>
  <si>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</si>
  <si>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</si>
  <si>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</si>
  <si>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</si>
  <si>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</si>
  <si>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</si>
  <si>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</si>
  <si>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</si>
  <si>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</si>
  <si>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</si>
  <si>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</si>
  <si>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</si>
  <si>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</si>
  <si>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</si>
  <si>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</si>
  <si>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</si>
  <si>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</si>
  <si>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</si>
  <si>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</si>
  <si>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</si>
  <si>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</si>
  <si>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</si>
  <si>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</si>
  <si>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</si>
  <si>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</si>
  <si>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</si>
  <si>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</si>
  <si>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</si>
  <si>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</si>
  <si>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</si>
  <si>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</si>
  <si>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</si>
  <si>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</si>
  <si>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</si>
  <si>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</si>
  <si>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</si>
  <si>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</si>
  <si>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</si>
  <si>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</si>
  <si>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</si>
  <si>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</si>
  <si>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</si>
  <si>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</si>
  <si>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</si>
  <si>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</si>
  <si>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</si>
  <si>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</si>
  <si>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</si>
  <si>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</si>
  <si>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</si>
  <si>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</si>
  <si>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</si>
  <si>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</si>
  <si>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</si>
  <si>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</si>
  <si>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</si>
  <si>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</si>
  <si>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</si>
  <si>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</si>
  <si>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</si>
  <si>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</si>
  <si>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</si>
  <si>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</si>
  <si>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</si>
  <si>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</si>
  <si>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</si>
  <si>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</si>
  <si>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</si>
  <si>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</si>
  <si>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</si>
  <si>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</si>
  <si>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</si>
  <si>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</si>
  <si>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</si>
  <si>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</si>
  <si>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</si>
  <si>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</si>
  <si>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</si>
  <si>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</si>
  <si>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</si>
  <si>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</si>
  <si>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</si>
  <si>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</si>
  <si>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</si>
  <si>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</si>
  <si>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</si>
  <si>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</si>
  <si>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</si>
  <si>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</si>
  <si>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</si>
  <si>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</si>
  <si>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</si>
  <si>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</si>
  <si>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</si>
  <si>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</si>
  <si>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</si>
  <si>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</si>
  <si>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</si>
  <si>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</si>
  <si>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</si>
  <si>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</si>
  <si>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</si>
  <si>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</si>
  <si>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</si>
  <si>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</si>
  <si>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</si>
  <si>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</si>
  <si>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</si>
  <si>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</si>
  <si>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</si>
  <si>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</si>
  <si>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</si>
  <si>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</si>
  <si>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</si>
  <si>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</si>
  <si>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</si>
  <si>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</si>
  <si>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</si>
  <si>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</si>
  <si>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</si>
  <si>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</si>
  <si>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</si>
  <si>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</si>
  <si>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</si>
  <si>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</si>
  <si>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</si>
  <si>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</si>
  <si>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</si>
  <si>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</si>
  <si>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</si>
  <si>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</si>
  <si>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</si>
  <si>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</si>
  <si>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</si>
  <si>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</si>
  <si>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</si>
  <si>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</si>
  <si>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</si>
  <si>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</si>
  <si>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</si>
  <si>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</si>
  <si>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</si>
  <si>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</si>
  <si>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</si>
  <si>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</si>
  <si>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</si>
  <si>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</si>
  <si>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</si>
  <si>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</si>
  <si>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</si>
  <si>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</si>
  <si>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</si>
  <si>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</si>
  <si>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</si>
  <si>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</si>
  <si>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</si>
  <si>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</si>
  <si>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</si>
  <si>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</si>
  <si>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</si>
  <si>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</si>
  <si>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</si>
  <si>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</si>
  <si>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</si>
  <si>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</si>
  <si>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</si>
  <si>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</si>
  <si>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</si>
  <si>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</si>
  <si>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</si>
  <si>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</si>
  <si>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</si>
  <si>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</si>
  <si>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</si>
  <si>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</si>
  <si>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</si>
  <si>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</si>
  <si>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</si>
  <si>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</si>
  <si>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</si>
  <si>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</si>
  <si>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</si>
  <si>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</si>
  <si>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</si>
  <si>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</si>
  <si>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</si>
  <si>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</si>
  <si>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</si>
  <si>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</si>
  <si>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</si>
  <si>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</si>
  <si>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</si>
  <si>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</si>
  <si>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</si>
  <si>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</si>
  <si>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</si>
  <si>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</si>
  <si>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</si>
  <si>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</si>
  <si>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</si>
  <si>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</si>
  <si>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</si>
  <si>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</si>
  <si>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</si>
  <si>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</si>
  <si>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</si>
  <si>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</si>
  <si>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</si>
  <si>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</si>
  <si>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</si>
  <si>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</si>
  <si>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</si>
  <si>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</si>
  <si>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</si>
  <si>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</si>
  <si>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</si>
  <si>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</si>
  <si>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</si>
  <si>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</si>
  <si>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</si>
  <si>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</si>
  <si>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</si>
  <si>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</si>
  <si>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</si>
  <si>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</si>
  <si>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</si>
  <si>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</si>
  <si>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</si>
  <si>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</si>
  <si>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</si>
  <si>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</si>
  <si>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</si>
  <si>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</si>
  <si>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</si>
  <si>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</si>
  <si>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</si>
  <si>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</si>
  <si>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</si>
  <si>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</si>
  <si>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</si>
  <si>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</si>
  <si>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</si>
  <si>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</si>
  <si>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</si>
  <si>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</si>
  <si>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</si>
  <si>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</si>
  <si>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</si>
  <si>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</si>
  <si>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</si>
  <si>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</si>
  <si>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</si>
  <si>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</si>
  <si>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</si>
  <si>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</si>
  <si>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</si>
  <si>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</si>
  <si>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</si>
  <si>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</si>
  <si>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</si>
  <si>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</si>
  <si>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</si>
  <si>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</si>
  <si>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</si>
  <si>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</si>
  <si>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</si>
  <si>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</si>
  <si>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</si>
  <si>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</si>
  <si>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</si>
  <si>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</si>
  <si>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</si>
  <si>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</si>
  <si>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</si>
  <si>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</si>
  <si>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</si>
  <si>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</si>
  <si>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</si>
  <si>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</si>
  <si>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</si>
  <si>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</si>
  <si>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</si>
  <si>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</si>
  <si>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</si>
  <si>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</si>
  <si>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</si>
  <si>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</si>
  <si>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</si>
  <si>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</si>
  <si>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</si>
  <si>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</si>
  <si>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</si>
  <si>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</si>
  <si>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</si>
  <si>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</si>
  <si>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</si>
  <si>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</si>
  <si>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</si>
  <si>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</si>
  <si>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</si>
  <si>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</si>
  <si>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</si>
  <si>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</si>
  <si>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</si>
  <si>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</si>
  <si>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</si>
  <si>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</si>
  <si>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</si>
  <si>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</si>
  <si>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</si>
  <si>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</si>
  <si>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</si>
  <si>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</si>
  <si>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</si>
  <si>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</si>
  <si>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</si>
  <si>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</si>
  <si>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</si>
  <si>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</si>
  <si>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</si>
  <si>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</si>
  <si>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</si>
  <si>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</si>
  <si>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</si>
  <si>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</si>
  <si>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</si>
  <si>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</si>
  <si>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</si>
  <si>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</si>
  <si>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</si>
  <si>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</si>
  <si>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</si>
  <si>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</si>
  <si>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</si>
  <si>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</si>
  <si>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</si>
  <si>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</si>
  <si>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</si>
  <si>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</si>
  <si>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</si>
  <si>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</si>
  <si>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</si>
  <si>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</si>
  <si>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</si>
  <si>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</si>
  <si>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</si>
  <si>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</si>
  <si>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</si>
  <si>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</si>
  <si>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</si>
  <si>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</si>
  <si>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</si>
  <si>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</si>
  <si>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</si>
  <si>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</si>
  <si>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</si>
  <si>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</si>
  <si>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</si>
  <si>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</si>
  <si>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</si>
  <si>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</si>
  <si>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</si>
  <si>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</si>
  <si>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</si>
  <si>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</si>
  <si>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</si>
  <si>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</si>
  <si>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</si>
  <si>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</si>
  <si>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</si>
  <si>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</si>
  <si>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</si>
  <si>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</si>
  <si>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</si>
  <si>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</si>
  <si>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</si>
  <si>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</si>
  <si>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</si>
  <si>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</si>
  <si>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</si>
  <si>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</si>
  <si>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</si>
  <si>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</si>
  <si>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</si>
  <si>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</si>
  <si>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</si>
  <si>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</si>
  <si>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</si>
  <si>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</si>
  <si>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</si>
  <si>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</si>
  <si>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</si>
  <si>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</si>
  <si>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</si>
  <si>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</si>
  <si>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</si>
  <si>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</si>
  <si>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</si>
  <si>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</si>
  <si>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</si>
  <si>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</si>
  <si>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</si>
  <si>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</si>
  <si>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</si>
  <si>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</si>
  <si>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</si>
  <si>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</si>
  <si>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</si>
  <si>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</si>
  <si>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</si>
  <si>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</si>
  <si>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</si>
  <si>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</si>
  <si>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</si>
  <si>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</si>
  <si>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</si>
  <si>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</si>
  <si>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</si>
  <si>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</si>
  <si>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</si>
  <si>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</si>
  <si>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</si>
  <si>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</si>
  <si>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</si>
  <si>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</si>
  <si>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</si>
  <si>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</si>
  <si>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</si>
  <si>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</si>
  <si>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</si>
  <si>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</si>
  <si>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</si>
  <si>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</si>
  <si>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</si>
  <si>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</si>
  <si>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</si>
  <si>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</si>
  <si>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</si>
  <si>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</si>
  <si>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</si>
  <si>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</si>
  <si>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</si>
  <si>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</si>
  <si>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</si>
  <si>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</si>
  <si>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</si>
  <si>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</si>
  <si>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</si>
  <si>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</si>
  <si>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</si>
  <si>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</si>
  <si>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</si>
  <si>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</si>
  <si>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</si>
  <si>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</si>
  <si>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</si>
  <si>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</si>
  <si>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</si>
  <si>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</si>
  <si>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</si>
  <si>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</si>
  <si>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</si>
  <si>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</si>
  <si>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</si>
  <si>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</si>
  <si>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</si>
  <si>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</si>
  <si>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</si>
  <si>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</si>
  <si>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</si>
  <si>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</si>
  <si>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</si>
  <si>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</si>
  <si>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</si>
  <si>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</si>
  <si>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</si>
  <si>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</si>
  <si>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</si>
  <si>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</si>
  <si>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</si>
  <si>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</si>
  <si>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</si>
  <si>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</si>
  <si>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</si>
  <si>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</si>
  <si>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</si>
  <si>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</si>
  <si>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</si>
  <si>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</si>
  <si>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</si>
  <si>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</si>
  <si>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</si>
  <si>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</si>
  <si>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</si>
  <si>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</si>
  <si>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</si>
  <si>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</si>
  <si>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</si>
  <si>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</si>
  <si>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</si>
  <si>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</si>
  <si>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</si>
  <si>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</si>
  <si>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</si>
  <si>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</si>
  <si>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</si>
  <si>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</si>
  <si>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</si>
  <si>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</si>
  <si>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</si>
  <si>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</si>
  <si>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</si>
  <si>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</si>
  <si>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</si>
  <si>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</si>
  <si>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</si>
  <si>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</si>
  <si>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</si>
  <si>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</si>
  <si>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</si>
  <si>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</si>
  <si>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</si>
  <si>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</si>
  <si>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</si>
  <si>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</si>
  <si>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</si>
  <si>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</si>
  <si>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</si>
  <si>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</si>
  <si>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</si>
  <si>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</si>
  <si>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</si>
  <si>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</si>
  <si>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</si>
  <si>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</si>
  <si>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</si>
  <si>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</si>
  <si>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</si>
  <si>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</si>
  <si>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</si>
  <si>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</si>
  <si>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</si>
  <si>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</si>
  <si>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</si>
  <si>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</si>
  <si>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</si>
  <si>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</si>
  <si>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</si>
  <si>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</si>
  <si>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</si>
  <si>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</si>
  <si>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</si>
  <si>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</si>
  <si>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</si>
  <si>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</si>
  <si>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</si>
  <si>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</si>
  <si>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</si>
  <si>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</si>
  <si>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</si>
  <si>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</si>
  <si>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</si>
  <si>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</si>
  <si>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</si>
  <si>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</si>
  <si>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</si>
  <si>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</si>
  <si>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</si>
  <si>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</si>
  <si>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</si>
  <si>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</si>
  <si>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</si>
  <si>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</si>
  <si>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</si>
  <si>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</si>
  <si>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</si>
  <si>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</si>
  <si>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</si>
  <si>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</si>
  <si>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</si>
  <si>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</si>
  <si>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</si>
  <si>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</si>
  <si>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</si>
  <si>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</si>
  <si>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</si>
  <si>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</si>
  <si>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</si>
  <si>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</si>
  <si>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</si>
  <si>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</si>
  <si>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</si>
  <si>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</si>
  <si>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</si>
  <si>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</si>
  <si>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</si>
  <si>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</si>
  <si>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</si>
  <si>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</si>
  <si>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</si>
  <si>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</si>
  <si>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</si>
  <si>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</si>
  <si>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</si>
  <si>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</si>
  <si>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</si>
  <si>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</si>
  <si>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</si>
  <si>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</si>
  <si>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</si>
  <si>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</si>
  <si>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</si>
  <si>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</si>
  <si>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</si>
  <si>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</si>
  <si>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</si>
  <si>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</si>
  <si>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</si>
  <si>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</si>
  <si>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</si>
  <si>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</si>
  <si>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</si>
  <si>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</si>
  <si>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</si>
  <si>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</si>
  <si>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</si>
  <si>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</si>
  <si>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</si>
  <si>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</si>
  <si>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</si>
  <si>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</si>
  <si>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</si>
  <si>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</si>
  <si>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</si>
  <si>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</si>
  <si>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</si>
  <si>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</si>
  <si>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</si>
  <si>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</si>
  <si>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</si>
  <si>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</si>
  <si>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</si>
  <si>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</si>
  <si>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</si>
  <si>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</si>
  <si>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</si>
  <si>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</si>
  <si>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</si>
  <si>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</si>
  <si>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</si>
  <si>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</si>
  <si>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</si>
  <si>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</si>
  <si>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</si>
  <si>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</si>
  <si>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</si>
  <si>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</si>
  <si>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</si>
  <si>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</si>
  <si>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</si>
  <si>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</si>
  <si>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</si>
  <si>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</si>
  <si>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</si>
  <si>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</si>
  <si>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</si>
  <si>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</si>
  <si>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</si>
  <si>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</si>
  <si>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</si>
  <si>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</si>
  <si>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</si>
  <si>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</si>
  <si>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</si>
  <si>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</si>
  <si>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</si>
  <si>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</si>
  <si>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</si>
  <si>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</si>
  <si>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</si>
  <si>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</si>
  <si>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</si>
  <si>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</si>
  <si>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</si>
  <si>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</si>
  <si>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</si>
  <si>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</si>
  <si>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</si>
  <si>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</si>
  <si>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</si>
  <si>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</si>
  <si>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</si>
  <si>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</si>
  <si>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</si>
  <si>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</si>
  <si>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</si>
  <si>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</si>
  <si>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</si>
  <si>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</si>
  <si>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</si>
  <si>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</si>
  <si>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</si>
  <si>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</si>
  <si>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</si>
  <si>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</si>
  <si>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</si>
  <si>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</si>
  <si>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</si>
  <si>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</si>
  <si>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</si>
  <si>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</si>
  <si>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</si>
  <si>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</si>
  <si>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</si>
  <si>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</si>
  <si>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</si>
  <si>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</si>
  <si>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</si>
  <si>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</si>
  <si>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</si>
  <si>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</si>
  <si>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</si>
  <si>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</si>
  <si>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</si>
  <si>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</si>
  <si>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</si>
  <si>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</si>
  <si>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</si>
  <si>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</si>
  <si>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</si>
  <si>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</si>
  <si>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</si>
  <si>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</si>
  <si>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</si>
  <si>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</si>
  <si>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</si>
  <si>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</si>
  <si>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</si>
  <si>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</si>
  <si>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</si>
  <si>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</si>
  <si>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</si>
  <si>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</si>
  <si>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</si>
  <si>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</si>
  <si>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</si>
  <si>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</si>
  <si>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</si>
  <si>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</si>
  <si>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</si>
  <si>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</si>
  <si>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</si>
  <si>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</si>
  <si>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</si>
  <si>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</si>
  <si>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</si>
  <si>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</si>
  <si>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</si>
  <si>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</si>
  <si>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</si>
  <si>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</si>
  <si>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</si>
  <si>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</si>
  <si>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</si>
  <si>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</si>
  <si>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</si>
  <si>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</si>
  <si>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</si>
  <si>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</si>
  <si>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</si>
  <si>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</si>
  <si>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</si>
  <si>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</si>
  <si>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</si>
  <si>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</si>
  <si>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</si>
  <si>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</si>
  <si>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</si>
  <si>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</si>
  <si>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</si>
  <si>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</si>
  <si>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</si>
  <si>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</si>
  <si>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</si>
  <si>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</si>
  <si>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</si>
  <si>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</si>
  <si>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</si>
  <si>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</si>
  <si>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</si>
  <si>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</si>
  <si>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</si>
  <si>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</si>
  <si>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</si>
  <si>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</si>
  <si>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</si>
  <si>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</si>
  <si>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</si>
  <si>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</si>
  <si>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</si>
  <si>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</si>
  <si>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</si>
  <si>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</si>
  <si>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</si>
  <si>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</si>
  <si>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</si>
  <si>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</si>
  <si>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</si>
  <si>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</si>
  <si>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</si>
  <si>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</si>
  <si>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</si>
  <si>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</si>
  <si>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</si>
  <si>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</si>
  <si>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</si>
  <si>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</si>
  <si>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</si>
  <si>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</si>
  <si>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</si>
  <si>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</si>
  <si>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</si>
  <si>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</si>
  <si>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</si>
  <si>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</si>
  <si>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</si>
  <si>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</si>
  <si>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</si>
  <si>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</si>
  <si>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</si>
  <si>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</si>
  <si>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</si>
  <si>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</si>
  <si>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</si>
  <si>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</si>
  <si>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</si>
  <si>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</si>
  <si>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</si>
  <si>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</si>
  <si>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</si>
  <si>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</si>
  <si>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</si>
  <si>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</si>
  <si>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</si>
  <si>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</si>
  <si>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</si>
  <si>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</si>
  <si>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</si>
  <si>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</si>
  <si>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</si>
  <si>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</si>
  <si>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</si>
  <si>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</si>
  <si>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</si>
  <si>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</si>
  <si>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</si>
  <si>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</si>
  <si>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</si>
  <si>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</si>
  <si>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</si>
  <si>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</si>
  <si>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</si>
  <si>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</si>
  <si>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</si>
  <si>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</si>
  <si>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</si>
  <si>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</si>
  <si>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</si>
  <si>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</si>
  <si>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</si>
  <si>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</si>
  <si>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</si>
  <si>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</si>
  <si>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</si>
  <si>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</si>
  <si>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</si>
  <si>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</si>
  <si>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</si>
  <si>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</si>
  <si>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</si>
  <si>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</si>
  <si>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</si>
  <si>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</si>
  <si>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</si>
  <si>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</si>
  <si>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</si>
  <si>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</si>
  <si>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</si>
  <si>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</si>
  <si>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</si>
  <si>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</si>
  <si>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</si>
  <si>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</si>
  <si>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</si>
  <si>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</si>
  <si>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</si>
  <si>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</si>
  <si>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</si>
  <si>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</si>
  <si>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</si>
  <si>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</si>
  <si>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</si>
  <si>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</si>
  <si>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</si>
  <si>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</si>
  <si>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</si>
  <si>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</si>
  <si>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</si>
  <si>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</si>
  <si>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</si>
  <si>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</si>
  <si>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</si>
  <si>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</si>
  <si>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</si>
  <si>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</si>
  <si>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</si>
  <si>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</si>
  <si>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</si>
  <si>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</si>
  <si>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</si>
  <si>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</si>
  <si>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</si>
  <si>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</si>
  <si>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</si>
  <si>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</si>
  <si>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</si>
  <si>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</si>
  <si>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</si>
  <si>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</si>
  <si>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</si>
  <si>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</si>
  <si>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</si>
  <si>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</si>
  <si>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</si>
  <si>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</si>
  <si>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</si>
  <si>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</si>
  <si>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</si>
  <si>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</si>
  <si>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</si>
  <si>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</si>
  <si>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</si>
  <si>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</si>
  <si>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</si>
  <si>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</si>
  <si>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</si>
  <si>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</si>
  <si>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</si>
  <si>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</si>
  <si>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</si>
  <si>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</si>
  <si>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</si>
  <si>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</si>
  <si>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</si>
  <si>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</si>
  <si>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</si>
  <si>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</si>
  <si>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</si>
  <si>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</si>
  <si>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</si>
  <si>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</si>
  <si>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</si>
  <si>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</si>
  <si>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</si>
  <si>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</si>
  <si>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</si>
  <si>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</si>
  <si>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</si>
  <si>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</si>
  <si>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</si>
  <si>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</si>
  <si>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</si>
  <si>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</si>
  <si>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</si>
  <si>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</si>
  <si>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</si>
  <si>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</si>
  <si>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</si>
  <si>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</si>
  <si>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</si>
  <si>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</si>
  <si>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</si>
  <si>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</si>
  <si>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</si>
  <si>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</si>
  <si>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</si>
  <si>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</si>
  <si>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</si>
  <si>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</si>
  <si>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</si>
  <si>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</si>
  <si>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</si>
  <si>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</si>
  <si>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</si>
  <si>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</si>
  <si>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</si>
  <si>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</si>
  <si>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</si>
  <si>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</si>
  <si>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</si>
  <si>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</si>
  <si>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</si>
  <si>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</si>
  <si>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</si>
  <si>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</si>
  <si>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</si>
  <si>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</si>
  <si>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</si>
  <si>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</si>
  <si>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</si>
  <si>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</si>
  <si>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</si>
  <si>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</si>
  <si>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</si>
  <si>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</si>
  <si>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</si>
  <si>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</si>
  <si>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</si>
  <si>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</si>
  <si>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</si>
  <si>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</si>
  <si>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</si>
  <si>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</si>
  <si>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</si>
  <si>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</si>
  <si>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</si>
  <si>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</si>
  <si>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</si>
  <si>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</si>
  <si>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</si>
  <si>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</si>
  <si>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</si>
  <si>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</si>
  <si>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</si>
  <si>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</si>
  <si>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</si>
  <si>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</si>
  <si>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</si>
  <si>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</si>
  <si>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</si>
  <si>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</si>
  <si>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</si>
  <si>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</si>
  <si>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</si>
  <si>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</si>
  <si>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</si>
  <si>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</si>
  <si>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</si>
  <si>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</si>
  <si>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</si>
  <si>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</si>
  <si>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</si>
  <si>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</si>
  <si>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</si>
  <si>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</si>
  <si>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</si>
  <si>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</si>
  <si>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</si>
  <si>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</si>
  <si>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</si>
  <si>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</si>
  <si>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</si>
  <si>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</si>
  <si>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</si>
  <si>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</si>
  <si>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</si>
  <si>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</si>
  <si>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</si>
  <si>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</si>
  <si>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</si>
  <si>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</si>
  <si>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</si>
  <si>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</si>
  <si>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</si>
  <si>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</si>
  <si>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</si>
  <si>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</si>
  <si>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</si>
  <si>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</si>
  <si>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</si>
  <si>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</si>
  <si>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</si>
  <si>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</si>
  <si>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</si>
  <si>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</si>
  <si>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</si>
  <si>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</si>
  <si>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</si>
  <si>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</si>
  <si>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</si>
  <si>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</si>
  <si>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</si>
  <si>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</si>
  <si>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</si>
  <si>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</si>
  <si>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</si>
  <si>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</si>
  <si>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</si>
  <si>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</si>
  <si>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</si>
  <si>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</si>
  <si>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</si>
  <si>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</si>
  <si>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</si>
  <si>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</si>
  <si>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</si>
  <si>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</si>
  <si>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</si>
  <si>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</si>
  <si>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</si>
  <si>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</si>
  <si>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</si>
  <si>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</si>
  <si>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</si>
  <si>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</si>
  <si>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</si>
  <si>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</si>
  <si>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</si>
  <si>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</si>
  <si>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</si>
  <si>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</si>
  <si>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</si>
  <si>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</si>
  <si>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</si>
  <si>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</si>
  <si>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</si>
  <si>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</si>
  <si>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</si>
  <si>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</si>
  <si>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</si>
  <si>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</si>
  <si>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</si>
  <si>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</si>
  <si>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</si>
  <si>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</si>
  <si>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</si>
  <si>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</si>
  <si>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</si>
  <si>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</si>
  <si>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</si>
  <si>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</si>
  <si>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</si>
  <si>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</si>
  <si>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</si>
  <si>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</si>
  <si>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</si>
  <si>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</si>
  <si>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</si>
  <si>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</si>
  <si>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</si>
  <si>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</si>
  <si>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</si>
  <si>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</si>
  <si>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</si>
  <si>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</si>
  <si>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</si>
  <si>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</si>
  <si>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</si>
  <si>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</si>
  <si>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</si>
  <si>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</si>
  <si>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</si>
  <si>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</si>
  <si>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</si>
  <si>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</si>
  <si>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</si>
  <si>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</si>
  <si>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</si>
  <si>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</si>
  <si>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</si>
  <si>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</si>
  <si>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</si>
  <si>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</si>
  <si>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</si>
  <si>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</si>
  <si>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</si>
  <si>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</si>
  <si>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</si>
  <si>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</si>
  <si>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</si>
  <si>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</si>
  <si>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</si>
  <si>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</si>
  <si>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</si>
  <si>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</si>
  <si>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</si>
  <si>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</si>
  <si>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</si>
  <si>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</si>
  <si>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</si>
  <si>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</si>
  <si>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</si>
  <si>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</si>
  <si>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</si>
  <si>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</si>
  <si>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</si>
  <si>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</si>
  <si>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</si>
  <si>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</si>
  <si>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</si>
  <si>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</si>
  <si>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</si>
  <si>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</si>
  <si>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</si>
  <si>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</si>
  <si>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</si>
  <si>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</si>
  <si>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</si>
  <si>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</si>
  <si>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</si>
  <si>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</si>
  <si>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</si>
  <si>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</si>
  <si>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</si>
  <si>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</si>
  <si>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</si>
  <si>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</si>
  <si>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</si>
  <si>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</si>
  <si>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</si>
  <si>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</si>
  <si>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</si>
  <si>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</si>
  <si>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</si>
  <si>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</si>
  <si>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</si>
  <si>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</si>
  <si>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</si>
  <si>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</si>
  <si>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</si>
  <si>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</si>
  <si>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</si>
  <si>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</si>
  <si>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</si>
  <si>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</si>
  <si>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</si>
  <si>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</si>
  <si>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</si>
  <si>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</si>
  <si>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</si>
  <si>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</si>
  <si>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</si>
  <si>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</si>
  <si>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</si>
  <si>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</si>
  <si>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</si>
  <si>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</si>
  <si>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</si>
  <si>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</si>
  <si>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</si>
  <si>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</si>
  <si>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</si>
  <si>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</si>
  <si>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</si>
  <si>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</si>
  <si>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</si>
  <si>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</si>
  <si>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</si>
  <si>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</si>
  <si>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</si>
  <si>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</si>
  <si>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</si>
  <si>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</si>
  <si>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</si>
  <si>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</si>
  <si>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</si>
  <si>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</si>
  <si>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</si>
  <si>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</si>
  <si>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</si>
  <si>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</si>
  <si>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</si>
  <si>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</si>
  <si>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</si>
  <si>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</si>
  <si>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</si>
  <si>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</si>
  <si>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</si>
  <si>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</si>
  <si>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</si>
  <si>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</si>
  <si>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</si>
  <si>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</si>
  <si>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</si>
  <si>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</si>
  <si>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</si>
  <si>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</si>
  <si>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</si>
  <si>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</si>
  <si>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</si>
  <si>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</si>
  <si>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</si>
  <si>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</si>
  <si>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</si>
  <si>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</si>
  <si>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</si>
  <si>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</si>
  <si>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</si>
  <si>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</si>
  <si>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</si>
  <si>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</si>
  <si>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</si>
  <si>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</si>
  <si>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</si>
  <si>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</si>
  <si>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</si>
  <si>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</si>
  <si>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</si>
  <si>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</si>
  <si>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</si>
  <si>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</si>
  <si>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</si>
  <si>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</si>
  <si>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</si>
  <si>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</si>
  <si>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</si>
  <si>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</si>
  <si>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</si>
  <si>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</si>
  <si>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</si>
  <si>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</si>
  <si>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</si>
  <si>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</si>
  <si>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</si>
  <si>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</si>
  <si>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</si>
  <si>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</si>
  <si>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</si>
  <si>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</si>
  <si>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</si>
  <si>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</si>
  <si>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</si>
  <si>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</si>
  <si>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</si>
  <si>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</si>
  <si>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</si>
  <si>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</si>
  <si>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</si>
  <si>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</si>
  <si>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</si>
  <si>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</si>
  <si>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</si>
  <si>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</si>
  <si>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</si>
  <si>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</si>
  <si>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</si>
  <si>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</si>
  <si>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</si>
  <si>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</si>
  <si>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</si>
  <si>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</si>
  <si>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</si>
  <si>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</si>
  <si>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</si>
  <si>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</si>
  <si>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</si>
  <si>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</si>
  <si>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</si>
  <si>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</si>
  <si>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</si>
  <si>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</si>
  <si>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</si>
  <si>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</si>
  <si>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</si>
  <si>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</si>
  <si>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</si>
  <si>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</si>
  <si>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</si>
  <si>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</si>
  <si>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</si>
  <si>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</si>
  <si>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</si>
  <si>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</si>
  <si>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</si>
  <si>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</si>
  <si>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</si>
  <si>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</si>
  <si>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</si>
  <si>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</si>
  <si>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</si>
  <si>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</si>
  <si>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</si>
  <si>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</si>
  <si>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</si>
  <si>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</si>
  <si>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</si>
  <si>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</si>
  <si>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</si>
  <si>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</si>
  <si>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</si>
  <si>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</si>
  <si>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</si>
  <si>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</si>
  <si>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</si>
  <si>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</si>
  <si>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</si>
  <si>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</si>
  <si>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</si>
  <si>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</si>
  <si>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</si>
  <si>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</si>
  <si>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</si>
  <si>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</si>
  <si>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</si>
  <si>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</si>
  <si>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</si>
  <si>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</si>
  <si>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</si>
  <si>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</si>
  <si>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</si>
  <si>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</si>
  <si>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</si>
  <si>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</si>
  <si>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</si>
  <si>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</si>
  <si>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</si>
  <si>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</si>
  <si>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</si>
  <si>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</si>
  <si>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</si>
  <si>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</si>
  <si>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</si>
  <si>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</si>
  <si>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</si>
  <si>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</si>
  <si>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</si>
  <si>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</si>
  <si>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</si>
  <si>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</si>
  <si>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</si>
  <si>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</si>
  <si>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</si>
  <si>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</si>
  <si>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</si>
  <si>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</si>
  <si>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</si>
  <si>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</si>
  <si>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</si>
  <si>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</si>
  <si>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</si>
  <si>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</si>
  <si>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</si>
  <si>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</si>
  <si>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</si>
  <si>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</si>
  <si>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</si>
  <si>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</si>
  <si>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</si>
  <si>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</si>
  <si>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</si>
  <si>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</si>
  <si>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</si>
  <si>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</si>
  <si>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</si>
  <si>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</si>
  <si>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</si>
  <si>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</si>
  <si>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</si>
  <si>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</si>
  <si>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</si>
  <si>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</si>
  <si>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</si>
  <si>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</si>
  <si>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</si>
  <si>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</si>
  <si>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</si>
  <si>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</si>
  <si>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</si>
  <si>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</si>
  <si>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</si>
  <si>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</si>
  <si>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</si>
  <si>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</si>
  <si>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</si>
  <si>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</si>
  <si>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</si>
  <si>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</si>
  <si>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</si>
  <si>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</si>
  <si>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</si>
  <si>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</si>
  <si>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</si>
  <si>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</si>
  <si>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</si>
  <si>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</si>
  <si>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</si>
  <si>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</si>
  <si>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</si>
  <si>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</si>
  <si>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</si>
  <si>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</si>
  <si>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</si>
  <si>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</si>
  <si>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</si>
  <si>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</si>
  <si>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</si>
  <si>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</si>
  <si>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</si>
  <si>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</si>
  <si>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</si>
  <si>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</si>
  <si>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</si>
  <si>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</si>
  <si>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</si>
  <si>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</si>
  <si>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</si>
  <si>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</si>
  <si>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</si>
  <si>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</si>
  <si>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</si>
  <si>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</si>
  <si>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</si>
  <si>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</si>
  <si>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</si>
  <si>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</si>
  <si>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</si>
  <si>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</si>
  <si>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</si>
  <si>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</si>
  <si>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</si>
  <si>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</si>
  <si>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</si>
  <si>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</si>
  <si>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</si>
  <si>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</si>
  <si>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</si>
  <si>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</si>
  <si>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</si>
  <si>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</si>
  <si>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</si>
  <si>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</si>
  <si>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</si>
  <si>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</si>
  <si>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</si>
  <si>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</si>
  <si>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</si>
  <si>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</si>
  <si>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</si>
  <si>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</si>
  <si>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</si>
  <si>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</si>
  <si>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</si>
  <si>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</si>
  <si>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</si>
  <si>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</si>
  <si>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</si>
  <si>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</si>
  <si>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</si>
  <si>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</si>
  <si>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</si>
  <si>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</si>
  <si>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</si>
  <si>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</si>
  <si>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</si>
  <si>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</si>
  <si>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</si>
  <si>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</si>
  <si>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</si>
  <si>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</si>
  <si>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</si>
  <si>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</si>
  <si>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</si>
  <si>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</si>
  <si>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</si>
  <si>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</si>
  <si>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</si>
  <si>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</si>
  <si>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</si>
  <si>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</si>
  <si>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</si>
  <si>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</si>
  <si>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</si>
  <si>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</si>
  <si>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</si>
  <si>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</si>
  <si>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</si>
  <si>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</si>
  <si>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</si>
  <si>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</si>
  <si>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</si>
  <si>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</si>
  <si>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</si>
  <si>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</si>
  <si>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</si>
  <si>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</si>
  <si>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</si>
  <si>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</si>
  <si>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</si>
  <si>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</si>
  <si>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</si>
  <si>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</si>
  <si>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</si>
  <si>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</si>
  <si>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</si>
  <si>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</si>
  <si>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</si>
  <si>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</si>
  <si>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</si>
  <si>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</si>
  <si>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</si>
  <si>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</si>
  <si>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</si>
  <si>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</si>
  <si>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</si>
  <si>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</si>
  <si>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</si>
  <si>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</si>
  <si>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</si>
  <si>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</si>
  <si>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</si>
  <si>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</si>
  <si>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</si>
  <si>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</si>
  <si>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</si>
  <si>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</si>
  <si>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</si>
  <si>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</si>
  <si>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</si>
  <si>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</si>
  <si>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</si>
  <si>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</si>
  <si>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</si>
  <si>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</si>
  <si>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</si>
  <si>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</si>
  <si>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</si>
  <si>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</si>
  <si>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</si>
  <si>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</si>
  <si>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</si>
  <si>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</si>
  <si>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</si>
  <si>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</si>
  <si>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</si>
  <si>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</si>
  <si>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</si>
  <si>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</si>
  <si>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</si>
  <si>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</si>
  <si>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</si>
  <si>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</si>
  <si>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</si>
  <si>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</si>
  <si>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</si>
  <si>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</si>
  <si>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</si>
  <si>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</si>
  <si>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</si>
  <si>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</si>
  <si>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</si>
  <si>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</si>
  <si>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</si>
  <si>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</si>
  <si>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</si>
  <si>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</si>
  <si>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</si>
  <si>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</si>
  <si>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</si>
  <si>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</si>
  <si>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</si>
  <si>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</si>
  <si>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</si>
  <si>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</si>
  <si>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</si>
  <si>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</si>
  <si>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</si>
  <si>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</si>
  <si>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</si>
  <si>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</si>
  <si>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</si>
  <si>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</si>
  <si>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</si>
  <si>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</si>
  <si>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</si>
  <si>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</si>
  <si>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</si>
  <si>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</si>
  <si>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</si>
  <si>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</si>
  <si>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</si>
  <si>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</si>
  <si>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</si>
  <si>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</si>
  <si>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</si>
  <si>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</si>
  <si>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</si>
  <si>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</si>
  <si>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</si>
  <si>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</si>
  <si>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</si>
  <si>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</si>
  <si>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</si>
  <si>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</si>
  <si>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</si>
  <si>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</si>
  <si>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</si>
  <si>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</si>
  <si>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</si>
  <si>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</si>
  <si>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</si>
  <si>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</si>
  <si>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</si>
  <si>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</si>
  <si>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</si>
  <si>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</si>
  <si>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</si>
  <si>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</si>
  <si>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</si>
  <si>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</si>
  <si>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</si>
  <si>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</si>
  <si>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</si>
  <si>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</si>
  <si>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</si>
  <si>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</si>
  <si>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</si>
  <si>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</si>
  <si>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</si>
  <si>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</si>
  <si>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</si>
  <si>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</si>
  <si>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</si>
  <si>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</si>
  <si>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</si>
  <si>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</si>
  <si>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</si>
  <si>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</si>
  <si>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</si>
  <si>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</si>
  <si>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</si>
  <si>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</si>
  <si>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</si>
  <si>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</si>
  <si>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</si>
  <si>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</si>
  <si>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</si>
  <si>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</si>
  <si>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</si>
  <si>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</si>
  <si>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</si>
  <si>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</si>
  <si>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</si>
  <si>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</si>
  <si>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</si>
  <si>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</si>
  <si>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</si>
  <si>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</si>
  <si>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</si>
  <si>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</si>
  <si>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</si>
  <si>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</si>
  <si>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</si>
  <si>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</si>
  <si>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</si>
  <si>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</si>
  <si>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</si>
  <si>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</si>
  <si>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</si>
  <si>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</si>
  <si>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</si>
  <si>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</si>
  <si>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</si>
  <si>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</si>
  <si>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</si>
  <si>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</si>
  <si>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</si>
  <si>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</si>
  <si>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</si>
  <si>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</si>
  <si>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</si>
  <si>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</si>
  <si>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</si>
  <si>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</si>
  <si>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</si>
  <si>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</si>
  <si>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</si>
  <si>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</si>
  <si>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</si>
  <si>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</si>
  <si>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</si>
  <si>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</si>
  <si>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</si>
  <si>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</si>
  <si>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</si>
  <si>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</si>
  <si>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</si>
  <si>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</si>
  <si>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</si>
  <si>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</si>
  <si>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</si>
  <si>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</si>
  <si>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</si>
  <si>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</si>
  <si>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</si>
  <si>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</si>
  <si>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</si>
  <si>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</si>
  <si>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</si>
  <si>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</si>
  <si>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</si>
  <si>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</si>
  <si>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</si>
  <si>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</si>
  <si>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</si>
  <si>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</si>
  <si>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</si>
  <si>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</si>
  <si>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</si>
  <si>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</si>
  <si>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</si>
  <si>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</si>
  <si>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</si>
  <si>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</si>
  <si>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</si>
  <si>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</si>
  <si>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</si>
  <si>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</si>
  <si>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</si>
  <si>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</si>
  <si>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</si>
  <si>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</si>
  <si>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</si>
  <si>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</si>
  <si>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</si>
  <si>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</si>
  <si>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</si>
  <si>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</si>
  <si>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</si>
  <si>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</si>
  <si>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</si>
  <si>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</si>
  <si>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</si>
  <si>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</si>
  <si>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</si>
  <si>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</si>
  <si>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</si>
  <si>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</si>
  <si>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</si>
  <si>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</si>
  <si>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</si>
  <si>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</si>
  <si>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</si>
  <si>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</si>
  <si>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</si>
  <si>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</si>
  <si>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</si>
  <si>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</si>
  <si>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</si>
  <si>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</si>
  <si>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</si>
  <si>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</si>
  <si>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</si>
  <si>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</si>
  <si>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</si>
  <si>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</si>
  <si>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</si>
  <si>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</si>
  <si>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</si>
  <si>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</si>
  <si>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</si>
  <si>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</si>
  <si>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</si>
  <si>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</si>
  <si>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</si>
  <si>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</si>
  <si>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</si>
  <si>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</si>
  <si>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</si>
  <si>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</si>
  <si>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</si>
  <si>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</si>
  <si>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</si>
  <si>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</si>
  <si>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</si>
  <si>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</si>
  <si>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</si>
  <si>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</si>
  <si>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</si>
  <si>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</si>
  <si>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</si>
  <si>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</si>
  <si>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</si>
  <si>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</si>
  <si>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</si>
  <si>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</si>
  <si>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</si>
  <si>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</si>
  <si>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</si>
  <si>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</si>
  <si>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</si>
  <si>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</si>
  <si>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</si>
  <si>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</si>
  <si>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</si>
  <si>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</si>
  <si>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</si>
  <si>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</si>
  <si>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</si>
  <si>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</si>
  <si>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</si>
  <si>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</si>
  <si>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</si>
  <si>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</si>
  <si>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</si>
  <si>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</si>
  <si>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</si>
  <si>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</si>
  <si>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</si>
  <si>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</si>
  <si>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</si>
  <si>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</si>
  <si>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</si>
  <si>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</si>
  <si>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</si>
  <si>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</si>
  <si>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</si>
  <si>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</si>
  <si>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</si>
  <si>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</si>
  <si>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</si>
  <si>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</si>
  <si>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</si>
  <si>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</si>
  <si>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</si>
  <si>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</si>
  <si>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</si>
  <si>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</si>
  <si>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</si>
  <si>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</si>
  <si>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</si>
  <si>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</si>
  <si>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</si>
  <si>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</si>
  <si>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</si>
  <si>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</si>
  <si>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</si>
  <si>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</si>
  <si>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</si>
  <si>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</si>
  <si>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</si>
  <si>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</si>
  <si>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</si>
  <si>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</si>
  <si>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</si>
  <si>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</si>
  <si>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</si>
  <si>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</si>
  <si>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</si>
  <si>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</si>
  <si>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</si>
  <si>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</si>
  <si>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</si>
  <si>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</si>
  <si>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</si>
  <si>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</si>
  <si>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</si>
  <si>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</si>
  <si>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</si>
  <si>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</si>
  <si>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</si>
  <si>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</si>
  <si>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</si>
  <si>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</si>
  <si>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</si>
  <si>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</si>
  <si>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</si>
  <si>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</si>
  <si>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</si>
  <si>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</si>
  <si>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</si>
  <si>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</si>
  <si>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</si>
  <si>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</si>
  <si>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</si>
  <si>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</si>
  <si>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</si>
  <si>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</si>
  <si>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</si>
  <si>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</si>
  <si>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</si>
  <si>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</si>
  <si>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</si>
  <si>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</si>
  <si>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</si>
  <si>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</si>
  <si>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</si>
  <si>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</si>
  <si>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</si>
  <si>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</si>
  <si>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</si>
  <si>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</si>
  <si>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</si>
  <si>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</si>
  <si>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</si>
  <si>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</si>
  <si>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</si>
  <si>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</si>
  <si>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</si>
  <si>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</si>
  <si>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</si>
  <si>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</si>
  <si>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</si>
  <si>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</si>
  <si>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</si>
  <si>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</si>
  <si>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</si>
  <si>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</si>
  <si>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</si>
  <si>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</si>
  <si>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</si>
  <si>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</si>
  <si>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</si>
  <si>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</si>
  <si>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</si>
  <si>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</si>
  <si>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</si>
  <si>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</si>
  <si>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</si>
  <si>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</si>
  <si>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</si>
  <si>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</si>
  <si>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</si>
  <si>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</si>
  <si>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</si>
  <si>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</si>
  <si>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</si>
  <si>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</si>
  <si>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</si>
  <si>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</si>
  <si>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</si>
  <si>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</si>
  <si>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</si>
  <si>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</si>
  <si>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</si>
  <si>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</si>
  <si>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</si>
  <si>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</si>
  <si>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</si>
  <si>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</si>
  <si>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</si>
  <si>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</si>
  <si>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</si>
  <si>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</si>
  <si>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</si>
  <si>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</si>
  <si>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</si>
  <si>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</si>
  <si>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</si>
  <si>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</si>
  <si>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</si>
  <si>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</si>
  <si>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</si>
  <si>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</si>
  <si>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</si>
  <si>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</si>
  <si>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</si>
  <si>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</si>
  <si>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</si>
  <si>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</si>
  <si>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</si>
  <si>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</si>
  <si>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</si>
  <si>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</si>
  <si>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</si>
  <si>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</si>
  <si>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</si>
  <si>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</si>
  <si>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</si>
  <si>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</si>
  <si>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</si>
  <si>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</si>
  <si>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</si>
  <si>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</si>
  <si>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</si>
  <si>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</si>
  <si>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</si>
  <si>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</si>
  <si>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</si>
  <si>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</si>
  <si>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</si>
  <si>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</si>
  <si>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</si>
  <si>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</si>
  <si>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</si>
  <si>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</si>
  <si>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</si>
  <si>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</si>
  <si>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</si>
  <si>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</si>
  <si>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</si>
  <si>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</si>
  <si>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</si>
  <si>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</si>
  <si>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</si>
  <si>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</si>
  <si>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</si>
  <si>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</si>
  <si>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</si>
  <si>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</si>
  <si>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</si>
  <si>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</si>
  <si>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</si>
  <si>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</si>
  <si>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</si>
  <si>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</si>
  <si>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</si>
  <si>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</si>
  <si>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</si>
  <si>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</si>
  <si>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</si>
  <si>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</si>
  <si>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</si>
  <si>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</si>
  <si>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</si>
  <si>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</si>
  <si>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</si>
  <si>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</si>
  <si>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</si>
  <si>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</si>
  <si>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</si>
  <si>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</si>
  <si>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</si>
  <si>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</si>
  <si>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</si>
  <si>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</si>
  <si>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</si>
  <si>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</si>
  <si>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</si>
  <si>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</si>
  <si>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</si>
  <si>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</si>
  <si>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</si>
  <si>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</si>
  <si>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</si>
  <si>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</si>
  <si>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</si>
  <si>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</si>
  <si>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</si>
  <si>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</si>
  <si>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</si>
  <si>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</si>
  <si>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</si>
  <si>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</si>
  <si>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</si>
  <si>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</si>
  <si>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</si>
  <si>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</si>
  <si>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</si>
  <si>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</si>
  <si>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</si>
  <si>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</si>
  <si>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</si>
  <si>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</si>
  <si>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</si>
  <si>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</si>
  <si>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</si>
  <si>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</si>
  <si>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</si>
  <si>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</si>
  <si>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</si>
  <si>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</si>
  <si>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</si>
  <si>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</si>
  <si>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</si>
  <si>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</si>
  <si>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</si>
  <si>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</si>
  <si>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</si>
  <si>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</si>
  <si>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</si>
  <si>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</si>
  <si>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</si>
  <si>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</si>
  <si>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</si>
  <si>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</si>
  <si>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</si>
  <si>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</si>
  <si>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</si>
  <si>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</si>
  <si>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</si>
  <si>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</si>
  <si>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</si>
  <si>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</si>
  <si>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</si>
  <si>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</si>
  <si>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</si>
  <si>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</si>
  <si>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</si>
  <si>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</si>
  <si>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</si>
  <si>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</si>
  <si>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</si>
  <si>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</si>
  <si>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</si>
  <si>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</si>
  <si>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</si>
  <si>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</si>
  <si>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</si>
  <si>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</si>
  <si>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</si>
  <si>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</si>
  <si>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</si>
  <si>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</si>
  <si>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</si>
  <si>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</si>
  <si>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</si>
  <si>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</si>
  <si>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</si>
  <si>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</si>
  <si>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</si>
  <si>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</si>
  <si>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</si>
  <si>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</si>
  <si>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</si>
  <si>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</si>
  <si>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</si>
  <si>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</si>
  <si>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</si>
  <si>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</si>
  <si>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</si>
  <si>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</si>
  <si>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</si>
  <si>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</si>
  <si>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</si>
  <si>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</si>
  <si>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</si>
  <si>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</si>
  <si>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</si>
  <si>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</si>
  <si>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</si>
  <si>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</si>
  <si>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</si>
  <si>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</si>
  <si>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</si>
  <si>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</si>
  <si>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</si>
  <si>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</si>
  <si>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</si>
  <si>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</si>
  <si>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</si>
  <si>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</si>
  <si>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</si>
  <si>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</si>
  <si>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</si>
  <si>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</si>
  <si>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</si>
  <si>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</si>
  <si>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</si>
  <si>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</si>
  <si>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</si>
  <si>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</si>
  <si>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</si>
  <si>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</si>
  <si>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</si>
  <si>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</si>
  <si>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</si>
  <si>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</si>
  <si>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</si>
  <si>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</si>
  <si>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</si>
  <si>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</si>
  <si>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</si>
  <si>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</si>
  <si>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</si>
  <si>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</si>
  <si>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</si>
  <si>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</si>
  <si>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</si>
  <si>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</si>
  <si>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</si>
  <si>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</si>
  <si>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</si>
  <si>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</si>
  <si>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</si>
  <si>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</si>
  <si>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</si>
  <si>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</si>
  <si>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</si>
  <si>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</si>
  <si>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</si>
  <si>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</si>
  <si>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</si>
  <si>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</si>
  <si>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</si>
  <si>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</si>
  <si>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</si>
  <si>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</si>
  <si>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</si>
  <si>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</si>
  <si>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</si>
  <si>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</si>
  <si>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</si>
  <si>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</si>
  <si>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</si>
  <si>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</si>
  <si>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</si>
  <si>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</si>
  <si>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</si>
  <si>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</si>
  <si>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</si>
  <si>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</si>
  <si>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</si>
  <si>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</si>
  <si>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</si>
  <si>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</si>
  <si>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</si>
  <si>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</si>
  <si>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</si>
  <si>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</si>
  <si>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</si>
  <si>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</si>
  <si>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</si>
  <si>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</si>
  <si>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</si>
  <si>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</si>
  <si>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</si>
  <si>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</si>
  <si>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</si>
  <si>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</si>
  <si>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</si>
  <si>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</si>
  <si>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</si>
  <si>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</si>
  <si>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</si>
  <si>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</si>
  <si>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</si>
  <si>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</si>
  <si>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</si>
  <si>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</si>
  <si>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</si>
  <si>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</si>
  <si>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</si>
  <si>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</si>
  <si>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</si>
  <si>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</si>
  <si>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</si>
  <si>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</si>
  <si>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</si>
  <si>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</si>
  <si>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</si>
  <si>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</si>
  <si>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</si>
  <si>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</si>
  <si>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</si>
  <si>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</si>
  <si>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</si>
  <si>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</si>
  <si>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</si>
  <si>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</si>
  <si>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</si>
  <si>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</si>
  <si>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</si>
  <si>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</si>
  <si>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</si>
  <si>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</si>
  <si>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</si>
  <si>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</si>
  <si>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</si>
  <si>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</si>
  <si>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</si>
  <si>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</si>
  <si>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</si>
  <si>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</si>
  <si>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</si>
  <si>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</si>
  <si>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</si>
  <si>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</si>
  <si>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</si>
  <si>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</si>
  <si>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</si>
  <si>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</si>
  <si>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</si>
  <si>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</si>
  <si>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</si>
  <si>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</si>
  <si>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</si>
  <si>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</si>
  <si>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</si>
  <si>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</si>
  <si>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</si>
  <si>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</si>
  <si>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</si>
  <si>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</si>
  <si>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</si>
  <si>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</si>
  <si>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</si>
  <si>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</si>
  <si>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</si>
  <si>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</si>
  <si>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</si>
  <si>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</si>
  <si>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</si>
  <si>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</si>
  <si>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</si>
  <si>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</si>
  <si>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</si>
  <si>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</si>
  <si>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</si>
  <si>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</si>
  <si>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</si>
  <si>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</si>
  <si>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</si>
  <si>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</si>
  <si>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</si>
  <si>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</si>
  <si>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</si>
  <si>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</si>
  <si>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</si>
  <si>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</si>
  <si>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</si>
  <si>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</si>
  <si>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</si>
  <si>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</si>
  <si>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</si>
  <si>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</si>
  <si>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</si>
  <si>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</si>
  <si>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</si>
  <si>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</si>
  <si>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</si>
  <si>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</si>
  <si>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</si>
  <si>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</si>
  <si>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</si>
  <si>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</si>
  <si>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</si>
  <si>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</si>
  <si>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</si>
  <si>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</si>
  <si>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</si>
  <si>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</si>
  <si>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</si>
  <si>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</si>
  <si>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</si>
  <si>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</si>
  <si>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</si>
  <si>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</si>
  <si>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</si>
  <si>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</si>
  <si>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</si>
  <si>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</si>
  <si>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</si>
  <si>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</si>
  <si>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</si>
  <si>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</si>
  <si>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</si>
  <si>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</si>
  <si>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</si>
  <si>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</si>
  <si>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</si>
  <si>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</si>
  <si>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</si>
  <si>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</si>
  <si>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</si>
  <si>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</si>
  <si>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</si>
  <si>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</si>
  <si>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</si>
  <si>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</si>
  <si>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</si>
  <si>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</si>
  <si>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</si>
  <si>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</si>
  <si>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</si>
  <si>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</si>
  <si>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</si>
  <si>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</si>
  <si>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</si>
  <si>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</si>
  <si>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</si>
  <si>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</si>
  <si>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</si>
  <si>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</si>
  <si>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</si>
  <si>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</si>
  <si>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</si>
  <si>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</si>
  <si>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</si>
  <si>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</si>
  <si>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</si>
  <si>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</si>
  <si>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</si>
  <si>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</si>
  <si>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</si>
  <si>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</si>
  <si>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</si>
  <si>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</si>
  <si>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</si>
  <si>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</si>
  <si>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</si>
  <si>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</si>
  <si>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</si>
  <si>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</si>
  <si>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</si>
  <si>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</si>
  <si>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</si>
  <si>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</si>
  <si>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</si>
  <si>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</si>
  <si>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</si>
  <si>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</si>
  <si>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</si>
  <si>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</si>
  <si>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</si>
  <si>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</si>
  <si>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</si>
  <si>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</si>
  <si>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</si>
  <si>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</si>
  <si>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</si>
  <si>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</si>
  <si>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</si>
  <si>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</si>
  <si>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</si>
  <si>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</si>
  <si>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</si>
  <si>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</si>
  <si>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</si>
  <si>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</si>
  <si>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</si>
  <si>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</si>
  <si>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</si>
  <si>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</si>
  <si>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</si>
  <si>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</si>
  <si>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</si>
  <si>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</si>
  <si>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</si>
  <si>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</si>
  <si>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</si>
  <si>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</si>
  <si>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</si>
  <si>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</si>
  <si>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</si>
  <si>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</si>
  <si>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</si>
  <si>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</si>
  <si>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</si>
  <si>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</si>
  <si>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</si>
  <si>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</si>
  <si>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</si>
  <si>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</si>
  <si>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</si>
  <si>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</si>
  <si>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</si>
  <si>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</si>
  <si>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</si>
  <si>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</si>
  <si>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</si>
  <si>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</si>
  <si>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</si>
  <si>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</si>
  <si>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</si>
  <si>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</si>
  <si>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</si>
  <si>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</si>
  <si>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</si>
  <si>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</si>
  <si>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</si>
  <si>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</si>
  <si>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</si>
  <si>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</si>
  <si>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</si>
  <si>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</si>
  <si>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</si>
  <si>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</si>
  <si>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</si>
  <si>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</si>
  <si>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</si>
  <si>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</si>
  <si>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</si>
  <si>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</si>
  <si>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</si>
  <si>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</si>
  <si>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</si>
  <si>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</si>
  <si>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</si>
  <si>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</si>
  <si>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</si>
  <si>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</si>
  <si>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</si>
  <si>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</si>
  <si>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</si>
  <si>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</si>
  <si>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</si>
  <si>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</si>
  <si>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</si>
  <si>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</si>
  <si>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</si>
  <si>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</si>
  <si>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</si>
  <si>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</si>
  <si>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</si>
  <si>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</si>
  <si>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</si>
  <si>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</si>
  <si>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</si>
  <si>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</si>
  <si>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</si>
  <si>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</si>
  <si>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</si>
  <si>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</si>
  <si>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</si>
  <si>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</si>
  <si>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</si>
  <si>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</si>
  <si>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</si>
  <si>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</si>
  <si>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</si>
  <si>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</si>
  <si>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</si>
  <si>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</si>
  <si>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</si>
  <si>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</si>
  <si>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</si>
  <si>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</si>
  <si>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</si>
  <si>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</si>
  <si>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</si>
  <si>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</si>
  <si>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</si>
  <si>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</si>
  <si>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</si>
  <si>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</si>
  <si>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</si>
  <si>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</si>
  <si>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</si>
  <si>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</si>
  <si>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</si>
  <si>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</si>
  <si>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</si>
  <si>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</si>
  <si>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</si>
  <si>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</si>
  <si>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</si>
  <si>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</si>
  <si>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</si>
  <si>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</si>
  <si>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</si>
  <si>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</si>
  <si>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</si>
  <si>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</si>
  <si>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</si>
  <si>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</si>
  <si>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</si>
  <si>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</si>
  <si>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</si>
  <si>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</si>
  <si>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</si>
  <si>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</si>
  <si>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</si>
  <si>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</si>
  <si>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</si>
  <si>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</si>
  <si>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</si>
  <si>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</si>
  <si>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</si>
  <si>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</si>
  <si>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</si>
  <si>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</si>
  <si>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</si>
  <si>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</si>
  <si>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</si>
  <si>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</si>
  <si>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</si>
  <si>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</si>
  <si>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</si>
  <si>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</si>
  <si>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</si>
  <si>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</si>
  <si>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</si>
  <si>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</si>
  <si>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</si>
  <si>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</si>
  <si>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</si>
  <si>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</si>
  <si>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</si>
  <si>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</si>
  <si>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</si>
  <si>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</si>
  <si>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</si>
  <si>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</si>
  <si>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</si>
  <si>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</si>
  <si>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</si>
  <si>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</si>
  <si>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</si>
  <si>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</si>
  <si>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</si>
  <si>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</si>
  <si>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</si>
  <si>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</si>
  <si>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</si>
  <si>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</si>
  <si>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</si>
  <si>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</si>
  <si>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</si>
  <si>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</si>
  <si>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</si>
  <si>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</si>
  <si>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</si>
  <si>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</si>
  <si>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</si>
  <si>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</si>
  <si>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</si>
  <si>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</si>
  <si>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</si>
  <si>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</si>
  <si>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</si>
  <si>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</si>
  <si>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</si>
  <si>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</si>
  <si>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</si>
  <si>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</si>
  <si>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</si>
  <si>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</si>
  <si>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</si>
  <si>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</si>
  <si>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</si>
  <si>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</si>
  <si>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</si>
  <si>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</si>
  <si>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</si>
  <si>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</si>
  <si>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</si>
  <si>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</si>
  <si>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</si>
  <si>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</si>
  <si>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</si>
  <si>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</si>
  <si>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</si>
  <si>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</si>
  <si>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</si>
  <si>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</si>
  <si>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</si>
  <si>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</si>
  <si>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</si>
  <si>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</si>
  <si>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</si>
  <si>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</si>
  <si>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</si>
  <si>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</si>
  <si>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</si>
  <si>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</si>
  <si>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</si>
  <si>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</si>
  <si>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</si>
  <si>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</si>
  <si>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</si>
  <si>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</si>
  <si>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</si>
  <si>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</si>
  <si>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</si>
  <si>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</si>
  <si>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</si>
  <si>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</si>
  <si>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</si>
  <si>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</si>
  <si>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</si>
  <si>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</si>
  <si>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</si>
  <si>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</si>
  <si>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</si>
  <si>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</si>
  <si>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</si>
  <si>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</si>
  <si>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</si>
  <si>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</si>
  <si>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</si>
  <si>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</si>
  <si>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</si>
  <si>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</si>
  <si>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</si>
  <si>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</si>
  <si>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</si>
  <si>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</si>
  <si>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</si>
  <si>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</si>
  <si>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</si>
  <si>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</si>
  <si>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</si>
  <si>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</si>
  <si>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</si>
  <si>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</si>
  <si>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</si>
  <si>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</si>
  <si>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</si>
  <si>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</si>
  <si>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</si>
  <si>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</si>
  <si>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</si>
  <si>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</si>
  <si>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</si>
  <si>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</si>
  <si>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</si>
  <si>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</si>
  <si>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</si>
  <si>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</si>
  <si>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</si>
  <si>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</si>
  <si>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</si>
  <si>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</si>
  <si>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</si>
  <si>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</si>
  <si>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</si>
  <si>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</si>
  <si>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</si>
  <si>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</si>
  <si>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</si>
  <si>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</si>
  <si>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</si>
  <si>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</si>
  <si>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</si>
  <si>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</si>
  <si>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</si>
  <si>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</si>
  <si>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</si>
  <si>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</si>
  <si>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</si>
  <si>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</si>
  <si>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</si>
  <si>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</si>
  <si>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</si>
  <si>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</si>
  <si>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</si>
  <si>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</si>
  <si>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</si>
  <si>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</si>
  <si>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</si>
  <si>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</si>
  <si>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</si>
  <si>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</si>
  <si>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</si>
  <si>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</si>
  <si>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</si>
  <si>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</si>
  <si>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</si>
  <si>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</si>
  <si>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</si>
  <si>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</si>
  <si>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</si>
  <si>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</si>
  <si>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</si>
  <si>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</si>
  <si>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</si>
  <si>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</si>
  <si>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</si>
  <si>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</si>
  <si>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</si>
  <si>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</si>
  <si>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</si>
  <si>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</si>
  <si>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</si>
  <si>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</si>
  <si>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</si>
  <si>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</si>
  <si>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</si>
  <si>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</si>
  <si>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</si>
  <si>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</si>
  <si>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</si>
  <si>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</si>
  <si>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</si>
  <si>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</si>
  <si>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</si>
  <si>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</si>
  <si>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</si>
  <si>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</si>
  <si>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</si>
  <si>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</si>
  <si>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</si>
  <si>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</si>
  <si>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</si>
  <si>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</si>
  <si>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</si>
  <si>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</si>
  <si>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</si>
  <si>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</si>
  <si>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</si>
  <si>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</si>
  <si>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</si>
  <si>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</si>
  <si>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</si>
  <si>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</si>
  <si>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</si>
  <si>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</si>
  <si>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</si>
  <si>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</si>
  <si>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</si>
  <si>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</si>
  <si>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</si>
  <si>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</si>
  <si>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</si>
  <si>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</si>
  <si>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</si>
  <si>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</si>
  <si>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</si>
  <si>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</si>
  <si>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</si>
  <si>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</si>
  <si>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</si>
  <si>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</si>
  <si>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</si>
  <si>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</si>
  <si>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</si>
  <si>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</si>
  <si>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</si>
  <si>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</si>
  <si>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</si>
  <si>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</si>
  <si>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</si>
  <si>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</si>
  <si>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</si>
  <si>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</si>
  <si>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</si>
  <si>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</si>
  <si>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</si>
  <si>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</si>
  <si>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</si>
  <si>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</si>
  <si>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</si>
  <si>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</si>
  <si>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</si>
  <si>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</si>
  <si>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</si>
  <si>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</si>
  <si>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</si>
  <si>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</si>
  <si>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</si>
  <si>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</si>
  <si>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</si>
  <si>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</si>
  <si>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</si>
  <si>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</si>
  <si>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</si>
  <si>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</si>
  <si>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</si>
  <si>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</si>
  <si>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</si>
  <si>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</si>
  <si>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</si>
  <si>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</si>
  <si>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</si>
  <si>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</si>
  <si>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</si>
  <si>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</si>
  <si>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</si>
  <si>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</si>
  <si>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</si>
  <si>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</si>
  <si>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</si>
  <si>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</si>
  <si>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</si>
  <si>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</si>
  <si>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</si>
  <si>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</si>
  <si>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</si>
  <si>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</si>
  <si>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</si>
  <si>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</si>
  <si>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</si>
  <si>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</si>
  <si>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</si>
  <si>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</si>
  <si>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</si>
  <si>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</si>
  <si>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</si>
  <si>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</si>
  <si>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</si>
  <si>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</si>
  <si>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</si>
  <si>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</si>
  <si>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</si>
  <si>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</si>
  <si>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</si>
  <si>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</si>
  <si>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</si>
  <si>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</si>
  <si>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</si>
  <si>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</si>
  <si>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</si>
  <si>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</si>
  <si>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</si>
  <si>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</si>
  <si>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</si>
  <si>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</si>
  <si>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</si>
  <si>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</si>
  <si>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</si>
  <si>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</si>
  <si>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</si>
  <si>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</si>
  <si>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</si>
  <si>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</si>
  <si>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</si>
  <si>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</si>
  <si>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</si>
  <si>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</si>
  <si>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</si>
  <si>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</si>
  <si>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</si>
  <si>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</si>
  <si>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</si>
  <si>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</si>
  <si>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</si>
  <si>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</si>
  <si>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</si>
  <si>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</si>
  <si>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</si>
  <si>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</si>
  <si>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</si>
  <si>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</si>
  <si>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</si>
  <si>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</si>
  <si>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</si>
  <si>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</si>
  <si>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</si>
  <si>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</si>
  <si>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</si>
  <si>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</si>
  <si>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</si>
  <si>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</si>
  <si>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</si>
  <si>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</si>
  <si>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</si>
  <si>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</si>
  <si>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</si>
  <si>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</si>
  <si>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</si>
  <si>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</si>
  <si>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</si>
  <si>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</si>
  <si>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</si>
  <si>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</si>
  <si>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</si>
  <si>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</si>
  <si>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</si>
  <si>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</si>
  <si>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</si>
  <si>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</si>
  <si>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</si>
  <si>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</si>
  <si>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</si>
  <si>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</si>
  <si>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</si>
  <si>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</si>
  <si>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</si>
  <si>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</si>
  <si>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</si>
  <si>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</si>
  <si>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</si>
  <si>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</si>
  <si>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</si>
  <si>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</si>
  <si>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</si>
  <si>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</si>
  <si>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</si>
  <si>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</si>
  <si>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</si>
  <si>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</si>
  <si>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</si>
  <si>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</si>
  <si>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</si>
  <si>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</si>
  <si>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</si>
  <si>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</si>
  <si>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</si>
  <si>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</si>
  <si>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</si>
  <si>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</si>
  <si>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</si>
  <si>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</si>
  <si>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</si>
  <si>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</si>
  <si>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</si>
  <si>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</si>
  <si>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</si>
  <si>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</si>
  <si>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</si>
  <si>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</si>
  <si>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</si>
  <si>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</si>
  <si>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</si>
  <si>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</si>
  <si>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</si>
  <si>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</si>
  <si>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</si>
  <si>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</si>
  <si>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</si>
  <si>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</si>
  <si>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</si>
  <si>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</si>
  <si>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</si>
  <si>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</si>
  <si>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</si>
  <si>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</si>
  <si>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</si>
  <si>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</si>
  <si>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</si>
  <si>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</si>
  <si>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</si>
  <si>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</si>
  <si>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</si>
  <si>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</si>
  <si>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</si>
  <si>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</si>
  <si>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</si>
  <si>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</si>
  <si>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</si>
  <si>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</si>
  <si>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</si>
  <si>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</si>
  <si>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</si>
  <si>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</si>
  <si>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</si>
  <si>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</si>
  <si>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</si>
  <si>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</si>
  <si>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</si>
  <si>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</si>
  <si>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</si>
  <si>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</si>
  <si>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</si>
  <si>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</si>
  <si>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</si>
  <si>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</si>
  <si>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</si>
  <si>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</si>
  <si>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</si>
  <si>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</si>
  <si>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</si>
  <si>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</si>
  <si>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</si>
  <si>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</si>
  <si>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</si>
  <si>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</si>
  <si>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</si>
  <si>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</si>
  <si>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</si>
  <si>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</si>
  <si>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</si>
  <si>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</si>
  <si>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</si>
  <si>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</si>
  <si>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</si>
  <si>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</si>
  <si>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</si>
  <si>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</si>
  <si>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</si>
  <si>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</si>
  <si>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</si>
  <si>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</si>
  <si>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</si>
  <si>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</si>
  <si>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</si>
  <si>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</si>
  <si>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</si>
  <si>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</si>
  <si>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</si>
  <si>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</si>
  <si>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</si>
  <si>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</si>
  <si>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</si>
  <si>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</si>
  <si>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</si>
  <si>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</si>
  <si>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</si>
  <si>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</si>
  <si>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</si>
  <si>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</si>
  <si>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</si>
  <si>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</si>
  <si>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</si>
  <si>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</si>
  <si>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</si>
  <si>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</si>
  <si>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</si>
  <si>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</si>
  <si>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</si>
  <si>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</si>
  <si>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</si>
  <si>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</si>
  <si>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</si>
  <si>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</si>
  <si>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</si>
  <si>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</si>
  <si>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</si>
  <si>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</si>
  <si>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</si>
  <si>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</si>
  <si>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</si>
  <si>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</si>
  <si>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</si>
  <si>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</si>
  <si>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</si>
  <si>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</si>
  <si>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</si>
  <si>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</si>
  <si>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</si>
  <si>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</si>
  <si>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</si>
  <si>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</si>
  <si>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</si>
  <si>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</si>
  <si>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</si>
  <si>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</si>
  <si>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</si>
  <si>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</si>
  <si>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</si>
  <si>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</si>
  <si>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</si>
  <si>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</si>
  <si>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</si>
  <si>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</si>
  <si>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</si>
  <si>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</si>
  <si>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</si>
  <si>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</si>
  <si>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</si>
  <si>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</si>
  <si>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</si>
  <si>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</si>
  <si>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</si>
  <si>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</si>
  <si>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</si>
  <si>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</si>
  <si>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</si>
  <si>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</si>
  <si>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</si>
  <si>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</si>
  <si>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</si>
  <si>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</si>
  <si>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</si>
  <si>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</si>
  <si>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</si>
  <si>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</si>
  <si>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</si>
  <si>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</si>
  <si>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</si>
  <si>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</si>
  <si>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</si>
  <si>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</si>
  <si>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</si>
  <si>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</si>
  <si>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</si>
  <si>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</si>
  <si>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</si>
  <si>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</si>
  <si>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</si>
  <si>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</si>
  <si>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</si>
  <si>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</si>
  <si>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</si>
  <si>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</si>
  <si>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</si>
  <si>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</si>
  <si>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</si>
  <si>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</si>
  <si>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</si>
  <si>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</si>
  <si>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</si>
  <si>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</si>
  <si>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</si>
  <si>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</si>
  <si>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</si>
  <si>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</si>
  <si>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</si>
  <si>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</si>
  <si>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</si>
  <si>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</si>
  <si>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</si>
  <si>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</si>
  <si>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</si>
  <si>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</si>
  <si>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</si>
  <si>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</si>
  <si>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</si>
  <si>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</si>
  <si>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</si>
  <si>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</si>
  <si>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</si>
  <si>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</si>
  <si>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</si>
  <si>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</si>
  <si>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</si>
  <si>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</si>
  <si>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</si>
  <si>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</si>
  <si>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</si>
  <si>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</si>
  <si>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</si>
  <si>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</si>
  <si>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</si>
  <si>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</si>
  <si>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</si>
  <si>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</si>
  <si>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</si>
  <si>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</si>
  <si>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</si>
  <si>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</si>
  <si>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</si>
  <si>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</si>
  <si>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</si>
  <si>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</si>
  <si>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</si>
  <si>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</si>
  <si>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</si>
  <si>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</si>
  <si>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</si>
  <si>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</si>
  <si>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</si>
  <si>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</si>
  <si>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</si>
  <si>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</si>
  <si>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</si>
  <si>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</si>
  <si>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</si>
  <si>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</si>
  <si>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</si>
  <si>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</si>
  <si>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</si>
  <si>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</si>
  <si>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</si>
  <si>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</si>
  <si>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</si>
  <si>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</si>
  <si>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</si>
  <si>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</si>
  <si>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</si>
  <si>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</si>
  <si>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</si>
  <si>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</si>
  <si>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</si>
  <si>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</si>
  <si>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</si>
  <si>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</si>
  <si>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</si>
  <si>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</si>
  <si>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</si>
  <si>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</si>
  <si>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</si>
  <si>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</si>
  <si>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</si>
  <si>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</si>
  <si>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</si>
  <si>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</si>
  <si>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</si>
  <si>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</si>
  <si>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</si>
  <si>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</si>
  <si>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</si>
  <si>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</si>
  <si>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</si>
  <si>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</si>
  <si>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</si>
  <si>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</si>
  <si>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</si>
  <si>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</si>
  <si>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</si>
  <si>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</si>
  <si>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</si>
  <si>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</si>
  <si>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</si>
  <si>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</si>
  <si>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</si>
  <si>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</si>
  <si>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</si>
  <si>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</si>
  <si>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</si>
  <si>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</si>
  <si>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</si>
  <si>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</si>
  <si>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</si>
  <si>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</si>
  <si>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</si>
  <si>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</si>
  <si>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</si>
  <si>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</si>
  <si>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</si>
  <si>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</si>
  <si>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</si>
  <si>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</si>
  <si>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</si>
  <si>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</si>
  <si>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</si>
  <si>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</si>
  <si>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</si>
  <si>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</si>
  <si>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</si>
  <si>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</si>
  <si>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</si>
  <si>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</si>
  <si>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</si>
  <si>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</si>
  <si>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</si>
  <si>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</si>
  <si>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</si>
  <si>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</si>
  <si>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</si>
  <si>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</si>
  <si>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</si>
  <si>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</si>
  <si>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</si>
  <si>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</si>
  <si>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</si>
  <si>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</si>
  <si>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</si>
  <si>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</si>
  <si>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</si>
  <si>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</si>
  <si>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</si>
  <si>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</si>
  <si>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</si>
  <si>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</si>
  <si>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</si>
  <si>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</si>
  <si>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</si>
  <si>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</si>
  <si>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</si>
  <si>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</si>
  <si>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</si>
  <si>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</si>
  <si>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</si>
  <si>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</si>
  <si>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</si>
  <si>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</si>
  <si>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</si>
  <si>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</si>
  <si>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</si>
  <si>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</si>
  <si>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</si>
  <si>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</si>
  <si>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</si>
  <si>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</si>
  <si>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</si>
  <si>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</si>
  <si>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</si>
  <si>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</si>
  <si>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</si>
  <si>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</si>
  <si>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</si>
  <si>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</si>
  <si>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</si>
  <si>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</si>
  <si>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</si>
  <si>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</si>
  <si>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</si>
  <si>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</si>
  <si>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</si>
  <si>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</si>
  <si>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</si>
  <si>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</si>
  <si>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</si>
  <si>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</si>
  <si>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</si>
  <si>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</si>
  <si>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</si>
  <si>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</si>
  <si>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</si>
  <si>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</si>
  <si>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</si>
  <si>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</si>
  <si>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</si>
  <si>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</si>
  <si>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</si>
  <si>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</si>
  <si>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</si>
  <si>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</si>
  <si>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</si>
  <si>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</si>
  <si>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</si>
  <si>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</si>
  <si>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</si>
  <si>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</si>
  <si>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</si>
  <si>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</si>
  <si>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</si>
  <si>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</si>
  <si>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</si>
  <si>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</si>
  <si>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</si>
  <si>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</si>
  <si>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</si>
  <si>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</si>
  <si>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</si>
  <si>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</si>
  <si>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</si>
  <si>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</si>
  <si>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</si>
  <si>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</si>
  <si>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</si>
  <si>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</si>
  <si>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</si>
  <si>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</si>
  <si>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</si>
  <si>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</si>
  <si>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</si>
  <si>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</si>
  <si>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</si>
  <si>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</si>
  <si>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</si>
  <si>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</si>
  <si>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</si>
  <si>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</si>
  <si>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</si>
  <si>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</si>
  <si>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</si>
  <si>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</si>
  <si>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</si>
  <si>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</si>
  <si>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</si>
  <si>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</si>
  <si>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</si>
  <si>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</si>
  <si>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</si>
  <si>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</si>
  <si>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</si>
  <si>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</si>
  <si>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</si>
  <si>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</si>
  <si>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</si>
  <si>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</si>
  <si>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</si>
  <si>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</si>
  <si>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</si>
  <si>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</si>
  <si>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</si>
  <si>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</si>
  <si>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</si>
  <si>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</si>
  <si>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</si>
  <si>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</si>
  <si>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</si>
  <si>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</si>
  <si>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</si>
  <si>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</si>
  <si>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</si>
  <si>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</si>
  <si>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</si>
  <si>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</si>
  <si>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</si>
  <si>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</si>
  <si>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</si>
  <si>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</si>
  <si>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</si>
  <si>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</si>
  <si>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</si>
  <si>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</si>
  <si>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</si>
  <si>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</si>
  <si>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</si>
  <si>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</si>
  <si>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</si>
  <si>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</si>
  <si>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</si>
  <si>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</si>
  <si>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</si>
  <si>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</si>
  <si>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</si>
  <si>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</si>
  <si>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</si>
  <si>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</si>
  <si>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</si>
  <si>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</si>
  <si>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</si>
  <si>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</si>
  <si>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</si>
  <si>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</si>
  <si>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</si>
  <si>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</si>
  <si>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</si>
  <si>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</si>
  <si>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</si>
  <si>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</si>
  <si>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</si>
  <si>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</si>
  <si>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</si>
  <si>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</si>
  <si>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</si>
  <si>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</si>
  <si>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</si>
  <si>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</si>
  <si>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</si>
  <si>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</si>
  <si>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</si>
  <si>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</si>
  <si>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</si>
  <si>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</si>
  <si>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</si>
  <si>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</si>
  <si>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</si>
  <si>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</si>
  <si>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</si>
  <si>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</si>
  <si>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</si>
  <si>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</si>
  <si>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</si>
  <si>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</si>
  <si>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</si>
  <si>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</si>
  <si>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</si>
  <si>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</si>
  <si>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</si>
  <si>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</si>
  <si>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</si>
  <si>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</si>
  <si>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</si>
  <si>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</si>
  <si>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</si>
  <si>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</si>
  <si>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</si>
  <si>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</si>
  <si>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</si>
  <si>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</si>
  <si>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</si>
  <si>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</si>
  <si>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</si>
  <si>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</si>
  <si>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</si>
  <si>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</si>
  <si>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</si>
  <si>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</si>
  <si>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</si>
  <si>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</si>
  <si>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</si>
  <si>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</si>
  <si>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</si>
  <si>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</si>
  <si>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</si>
  <si>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</si>
  <si>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</si>
  <si>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</si>
  <si>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</si>
  <si>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</si>
  <si>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</si>
  <si>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</si>
  <si>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</si>
  <si>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</si>
  <si>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</si>
  <si>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</si>
  <si>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</si>
  <si>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</si>
  <si>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</si>
  <si>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</si>
  <si>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</si>
  <si>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</si>
  <si>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</si>
  <si>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</si>
  <si>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</si>
  <si>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</si>
  <si>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</si>
  <si>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</si>
  <si>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</si>
  <si>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</si>
  <si>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</si>
  <si>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</si>
  <si>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</si>
  <si>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</si>
  <si>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</si>
  <si>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</si>
  <si>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</si>
  <si>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</si>
  <si>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</si>
  <si>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</si>
  <si>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</si>
  <si>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</si>
  <si>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</si>
  <si>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</si>
  <si>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</si>
  <si>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</si>
  <si>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</si>
  <si>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</si>
  <si>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</si>
  <si>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</si>
  <si>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</si>
  <si>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</si>
  <si>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</si>
  <si>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</si>
  <si>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</si>
  <si>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</si>
  <si>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</si>
  <si>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</si>
  <si>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</si>
  <si>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</si>
  <si>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</si>
  <si>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</si>
  <si>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</si>
  <si>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</si>
  <si>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</si>
  <si>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</si>
  <si>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</si>
  <si>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</si>
  <si>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</si>
  <si>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</si>
  <si>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</si>
  <si>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</si>
  <si>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</si>
  <si>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</si>
  <si>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</si>
  <si>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</si>
  <si>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</si>
  <si>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</si>
  <si>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</si>
  <si>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</si>
  <si>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</si>
  <si>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</si>
  <si>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</si>
  <si>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</si>
  <si>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</si>
  <si>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</si>
  <si>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</si>
  <si>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</si>
  <si>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</si>
  <si>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</si>
  <si>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</si>
  <si>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</si>
  <si>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</si>
  <si>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</si>
  <si>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</si>
  <si>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</si>
  <si>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</si>
  <si>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</si>
  <si>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</si>
  <si>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</si>
  <si>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</si>
  <si>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</si>
  <si>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</si>
  <si>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</si>
  <si>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</si>
  <si>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</si>
  <si>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</si>
  <si>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</si>
  <si>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</si>
  <si>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</si>
  <si>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</si>
  <si>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</si>
  <si>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</si>
  <si>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</si>
  <si>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</si>
  <si>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</si>
  <si>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</si>
  <si>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</si>
  <si>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</si>
  <si>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</si>
  <si>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</si>
  <si>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</si>
  <si>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</si>
  <si>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</si>
  <si>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</si>
  <si>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</si>
  <si>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</si>
  <si>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</si>
  <si>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</si>
  <si>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</si>
  <si>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</si>
  <si>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</si>
  <si>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</si>
  <si>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</si>
  <si>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</si>
  <si>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</si>
  <si>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</si>
  <si>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</si>
  <si>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</si>
  <si>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</si>
  <si>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</si>
  <si>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</si>
  <si>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</si>
  <si>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</si>
  <si>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</si>
  <si>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</si>
  <si>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</si>
  <si>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</si>
  <si>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</si>
  <si>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</si>
  <si>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</si>
  <si>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</si>
  <si>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</si>
  <si>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</si>
  <si>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</si>
  <si>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</si>
  <si>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</si>
  <si>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</si>
  <si>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</si>
  <si>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</si>
  <si>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</si>
  <si>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</si>
  <si>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</si>
  <si>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</si>
  <si>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</si>
  <si>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</si>
  <si>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</si>
  <si>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</si>
  <si>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</si>
  <si>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</si>
  <si>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</si>
  <si>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</si>
  <si>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</si>
  <si>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</si>
  <si>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</si>
  <si>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</si>
  <si>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</si>
  <si>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</si>
  <si>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</si>
  <si>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</si>
  <si>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</si>
  <si>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</si>
  <si>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</si>
  <si>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</si>
  <si>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</si>
  <si>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</si>
  <si>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</si>
  <si>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</si>
  <si>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</si>
  <si>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</si>
  <si>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</si>
  <si>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</si>
  <si>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</si>
  <si>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</si>
  <si>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</si>
  <si>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</si>
  <si>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</si>
  <si>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</si>
  <si>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</si>
  <si>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</si>
  <si>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</si>
  <si>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</si>
  <si>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</si>
  <si>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</si>
  <si>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</si>
  <si>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</si>
  <si>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</si>
  <si>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</si>
  <si>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</si>
  <si>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</si>
  <si>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</si>
  <si>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</si>
  <si>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</si>
  <si>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</si>
  <si>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</si>
  <si>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</si>
  <si>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</si>
  <si>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</si>
  <si>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</si>
  <si>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</si>
  <si>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</si>
  <si>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</si>
  <si>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</si>
  <si>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</si>
  <si>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</si>
  <si>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</si>
  <si>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</si>
  <si>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</si>
  <si>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</si>
  <si>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</si>
  <si>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</si>
  <si>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</si>
  <si>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</si>
  <si>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</si>
  <si>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</si>
  <si>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</si>
  <si>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</si>
  <si>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</si>
  <si>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</si>
  <si>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</si>
  <si>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</si>
  <si>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</si>
  <si>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</si>
  <si>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</si>
  <si>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</si>
  <si>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</si>
  <si>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</si>
  <si>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</si>
  <si>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</si>
  <si>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</si>
  <si>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</si>
  <si>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</si>
  <si>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</si>
  <si>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</si>
  <si>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</si>
  <si>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</si>
  <si>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</si>
  <si>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</si>
  <si>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</si>
  <si>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</si>
  <si>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</si>
  <si>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</si>
  <si>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</si>
  <si>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</si>
  <si>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</si>
  <si>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</si>
  <si>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</si>
  <si>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</si>
  <si>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</si>
  <si>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</si>
  <si>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</si>
  <si>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</si>
  <si>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</si>
  <si>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</si>
  <si>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</si>
  <si>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</si>
  <si>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</si>
  <si>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</si>
  <si>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</si>
  <si>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</si>
  <si>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</si>
  <si>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</si>
  <si>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</si>
  <si>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</si>
  <si>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</si>
  <si>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</si>
  <si>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</si>
  <si>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</si>
  <si>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</si>
  <si>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</si>
  <si>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</si>
  <si>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</si>
  <si>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</si>
  <si>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</si>
  <si>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</si>
  <si>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</si>
  <si>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</si>
  <si>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</si>
  <si>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</si>
  <si>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</si>
  <si>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</si>
  <si>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</si>
  <si>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</si>
  <si>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</si>
  <si>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</si>
  <si>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</si>
  <si>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</si>
  <si>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</si>
  <si>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</si>
  <si>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</si>
  <si>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</si>
  <si>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</si>
  <si>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</si>
  <si>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</si>
  <si>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</si>
  <si>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</si>
  <si>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</si>
  <si>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</si>
  <si>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</si>
  <si>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</si>
  <si>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</si>
  <si>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</si>
  <si>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</si>
  <si>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</si>
  <si>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</si>
  <si>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</si>
  <si>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</si>
  <si>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</si>
  <si>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</si>
  <si>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</si>
  <si>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</si>
  <si>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</si>
  <si>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</si>
  <si>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</si>
  <si>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</si>
  <si>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</si>
  <si>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</si>
  <si>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</si>
  <si>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</si>
  <si>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</si>
  <si>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</si>
  <si>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</si>
  <si>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</si>
  <si>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</si>
  <si>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</si>
  <si>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</si>
  <si>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</si>
  <si>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</si>
  <si>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</si>
  <si>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</si>
  <si>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</si>
  <si>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</si>
  <si>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</si>
  <si>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</si>
  <si>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</si>
  <si>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</si>
  <si>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</si>
  <si>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</si>
  <si>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</si>
  <si>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</si>
  <si>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</si>
  <si>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</si>
  <si>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</si>
  <si>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</si>
  <si>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</si>
  <si>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</si>
  <si>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</si>
  <si>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</si>
  <si>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</si>
  <si>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</si>
  <si>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</si>
  <si>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</si>
  <si>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</si>
  <si>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</si>
  <si>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</si>
  <si>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</si>
  <si>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</si>
  <si>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</si>
  <si>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</si>
  <si>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</si>
  <si>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</si>
  <si>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</si>
  <si>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</si>
  <si>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</si>
  <si>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</si>
  <si>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</si>
  <si>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</si>
  <si>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</si>
  <si>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</si>
  <si>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</si>
  <si>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</si>
  <si>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</si>
  <si>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</si>
  <si>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</si>
  <si>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</si>
  <si>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</si>
  <si>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</si>
  <si>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</si>
  <si>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</si>
  <si>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</si>
  <si>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</si>
  <si>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</si>
  <si>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</si>
  <si>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</si>
  <si>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</si>
  <si>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</si>
  <si>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</si>
  <si>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</si>
  <si>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</si>
  <si>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</si>
  <si>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</si>
  <si>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</si>
  <si>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</si>
  <si>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</si>
  <si>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</si>
  <si>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</si>
  <si>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</si>
  <si>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</si>
  <si>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</si>
  <si>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</si>
  <si>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</si>
  <si>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</si>
  <si>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</si>
  <si>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</si>
  <si>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</si>
  <si>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</si>
  <si>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</si>
  <si>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</si>
  <si>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</si>
  <si>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</si>
  <si>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</si>
  <si>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</si>
  <si>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</si>
  <si>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</si>
  <si>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</si>
  <si>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</si>
  <si>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</si>
  <si>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</si>
  <si>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</si>
  <si>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</si>
  <si>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</si>
  <si>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</si>
  <si>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</si>
  <si>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</si>
  <si>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</si>
  <si>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</si>
  <si>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</si>
  <si>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</si>
  <si>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</si>
  <si>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</si>
  <si>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</si>
  <si>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</si>
  <si>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</si>
  <si>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</si>
  <si>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</si>
  <si>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</si>
  <si>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</si>
  <si>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</si>
  <si>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</si>
  <si>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</si>
  <si>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</si>
  <si>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</si>
  <si>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</si>
  <si>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</si>
  <si>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</si>
  <si>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</si>
  <si>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</si>
  <si>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</si>
  <si>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</si>
  <si>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</si>
  <si>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</si>
  <si>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</si>
  <si>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</si>
  <si>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</si>
  <si>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</si>
  <si>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</si>
  <si>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</si>
  <si>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</si>
  <si>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</si>
  <si>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</si>
  <si>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</si>
  <si>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</si>
  <si>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</si>
  <si>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</si>
  <si>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</si>
  <si>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</si>
  <si>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</si>
  <si>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</si>
  <si>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</si>
  <si>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</si>
  <si>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</si>
  <si>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</si>
  <si>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</si>
  <si>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</si>
  <si>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</si>
  <si>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</si>
  <si>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</si>
  <si>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</si>
  <si>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</si>
  <si>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</si>
  <si>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</si>
  <si>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</si>
  <si>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</si>
  <si>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</si>
  <si>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</si>
  <si>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</si>
  <si>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</si>
  <si>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</si>
  <si>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</si>
  <si>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</si>
  <si>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</si>
  <si>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</si>
  <si>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</si>
  <si>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</si>
  <si>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</si>
  <si>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</si>
  <si>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</si>
  <si>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</si>
  <si>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</si>
  <si>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</si>
  <si>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</si>
  <si>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</si>
  <si>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</si>
  <si>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</si>
  <si>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</si>
  <si>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</si>
  <si>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</si>
  <si>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</si>
  <si>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</si>
  <si>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</si>
  <si>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</si>
  <si>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</si>
  <si>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</si>
  <si>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</si>
  <si>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</si>
  <si>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</si>
  <si>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</si>
  <si>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</si>
  <si>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</si>
  <si>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</si>
  <si>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</si>
  <si>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</si>
  <si>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</si>
  <si>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</si>
  <si>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</si>
  <si>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</si>
  <si>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</si>
  <si>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</si>
  <si>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</si>
  <si>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</si>
  <si>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</si>
  <si>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</si>
  <si>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</si>
  <si>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</si>
  <si>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</si>
  <si>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</si>
  <si>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</si>
  <si>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</si>
  <si>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</si>
  <si>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</si>
  <si>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</si>
  <si>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</si>
  <si>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</si>
  <si>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</si>
  <si>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</si>
  <si>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</si>
  <si>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</si>
  <si>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</si>
  <si>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</si>
  <si>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</si>
  <si>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</si>
  <si>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</si>
  <si>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</si>
  <si>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</si>
  <si>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</si>
  <si>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</si>
  <si>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</si>
  <si>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</si>
  <si>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</si>
  <si>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</si>
  <si>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</si>
  <si>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</si>
  <si>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</si>
  <si>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</si>
  <si>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</si>
  <si>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</si>
  <si>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</si>
  <si>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</si>
  <si>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</si>
  <si>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</si>
  <si>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</si>
  <si>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</si>
  <si>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</si>
  <si>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</si>
  <si>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</si>
  <si>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</si>
  <si>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</si>
  <si>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</si>
  <si>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</si>
  <si>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</si>
  <si>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</si>
  <si>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</si>
  <si>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</si>
  <si>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</si>
  <si>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</si>
  <si>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</si>
  <si>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</si>
  <si>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</si>
  <si>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</si>
  <si>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</si>
  <si>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</si>
  <si>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</si>
  <si>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</si>
  <si>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</si>
  <si>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</si>
  <si>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</si>
  <si>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</si>
  <si>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</si>
  <si>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</si>
  <si>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</si>
  <si>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</si>
  <si>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</si>
  <si>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</si>
  <si>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</si>
  <si>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</si>
  <si>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</si>
  <si>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</si>
  <si>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</si>
  <si>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</si>
  <si>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</si>
  <si>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</si>
  <si>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</si>
  <si>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</si>
  <si>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</si>
  <si>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</si>
  <si>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</si>
  <si>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</si>
  <si>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</si>
  <si>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</si>
  <si>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</si>
  <si>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</si>
  <si>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</si>
  <si>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</si>
  <si>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</si>
  <si>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</si>
  <si>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</si>
  <si>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</si>
  <si>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</si>
  <si>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</si>
  <si>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</si>
  <si>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</si>
  <si>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</si>
  <si>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</si>
  <si>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</si>
  <si>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</si>
  <si>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</si>
  <si>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</si>
  <si>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</si>
  <si>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</si>
  <si>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</si>
  <si>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</si>
  <si>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</si>
  <si>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</si>
  <si>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</si>
  <si>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</si>
  <si>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</si>
  <si>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</si>
  <si>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</si>
  <si>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</si>
  <si>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</si>
  <si>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</si>
  <si>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</si>
  <si>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</si>
  <si>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</si>
  <si>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</si>
  <si>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</si>
  <si>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</si>
  <si>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</si>
  <si>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</si>
  <si>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</si>
  <si>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</si>
  <si>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</si>
  <si>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</si>
  <si>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</si>
  <si>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</si>
  <si>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</si>
  <si>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</si>
  <si>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</si>
  <si>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</si>
  <si>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</si>
  <si>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</si>
  <si>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</si>
  <si>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</si>
  <si>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</si>
  <si>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</si>
  <si>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</si>
  <si>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</si>
  <si>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</si>
  <si>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</si>
  <si>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</si>
  <si>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</si>
  <si>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</si>
  <si>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</si>
  <si>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</si>
  <si>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</si>
  <si>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</si>
  <si>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</si>
  <si>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</si>
  <si>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</si>
  <si>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</si>
  <si>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</si>
  <si>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</si>
  <si>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</si>
  <si>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</si>
  <si>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</si>
  <si>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</si>
  <si>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</si>
  <si>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</si>
  <si>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</si>
  <si>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</si>
  <si>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</si>
  <si>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</si>
  <si>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</si>
  <si>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</si>
  <si>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</si>
  <si>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</si>
  <si>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</si>
  <si>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</si>
  <si>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</si>
  <si>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</si>
  <si>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</si>
  <si>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</si>
  <si>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</si>
  <si>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</si>
  <si>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</si>
  <si>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</si>
  <si>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</si>
  <si>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</si>
  <si>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</si>
  <si>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</si>
  <si>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</si>
  <si>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</si>
  <si>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</si>
  <si>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</si>
  <si>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</si>
  <si>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</si>
  <si>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</si>
  <si>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</si>
  <si>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</si>
  <si>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</si>
  <si>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</si>
  <si>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</si>
  <si>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</si>
  <si>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</si>
  <si>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</si>
  <si>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</si>
  <si>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</si>
  <si>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</si>
  <si>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</si>
  <si>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</si>
  <si>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</si>
  <si>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</si>
  <si>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</si>
  <si>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</si>
  <si>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</si>
  <si>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</si>
  <si>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</si>
  <si>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</si>
  <si>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</si>
  <si>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</si>
  <si>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</si>
  <si>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</si>
  <si>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</si>
  <si>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</si>
  <si>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</si>
  <si>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</si>
  <si>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</si>
  <si>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</si>
  <si>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</si>
  <si>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</si>
  <si>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</si>
  <si>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</si>
  <si>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</si>
  <si>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</si>
  <si>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</si>
  <si>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</si>
  <si>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</si>
  <si>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</si>
  <si>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</si>
  <si>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</si>
  <si>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</si>
  <si>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</si>
  <si>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</si>
  <si>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</si>
  <si>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</si>
  <si>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</si>
  <si>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</si>
  <si>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</si>
  <si>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</si>
  <si>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</si>
  <si>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</si>
  <si>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</si>
  <si>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</si>
  <si>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</si>
  <si>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</si>
  <si>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</si>
  <si>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</si>
  <si>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</si>
  <si>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</si>
  <si>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</si>
  <si>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</si>
  <si>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</si>
  <si>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</si>
  <si>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</si>
  <si>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</si>
  <si>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</si>
  <si>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</si>
  <si>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</si>
  <si>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</si>
  <si>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</si>
  <si>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</si>
  <si>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</si>
  <si>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</si>
  <si>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</si>
  <si>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</si>
  <si>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</si>
  <si>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</si>
  <si>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</si>
  <si>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</si>
  <si>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</si>
  <si>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</si>
  <si>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</si>
  <si>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</si>
  <si>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</si>
  <si>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</si>
  <si>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</si>
  <si>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</si>
  <si>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</si>
  <si>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</si>
  <si>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</si>
  <si>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</si>
  <si>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</si>
  <si>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</si>
  <si>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</si>
  <si>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</si>
  <si>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</si>
  <si>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</si>
  <si>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</si>
  <si>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</si>
  <si>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</si>
  <si>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</si>
  <si>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</si>
  <si>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</si>
  <si>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</si>
  <si>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</si>
  <si>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</si>
  <si>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</si>
  <si>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</si>
  <si>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</si>
  <si>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</si>
  <si>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</si>
  <si>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</si>
  <si>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</si>
  <si>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</si>
  <si>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</si>
  <si>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</si>
  <si>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</si>
  <si>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</si>
  <si>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</si>
  <si>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</si>
  <si>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</si>
  <si>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</si>
  <si>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</si>
  <si>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</si>
  <si>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</si>
  <si>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</si>
  <si>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</si>
  <si>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</si>
  <si>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</si>
  <si>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</si>
  <si>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</si>
  <si>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</si>
  <si>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</si>
  <si>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</si>
  <si>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</si>
  <si>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</si>
  <si>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</si>
  <si>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</si>
  <si>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</si>
  <si>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</si>
  <si>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</si>
  <si>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</si>
  <si>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</si>
  <si>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</si>
  <si>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</si>
  <si>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</si>
  <si>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</si>
  <si>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</si>
  <si>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</si>
  <si>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</si>
  <si>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</si>
  <si>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</si>
  <si>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</si>
  <si>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</si>
  <si>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</si>
  <si>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</si>
  <si>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</si>
  <si>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</si>
  <si>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</si>
  <si>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</si>
  <si>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</si>
  <si>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</si>
  <si>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</si>
  <si>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</si>
  <si>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</si>
  <si>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</si>
  <si>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</si>
  <si>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</si>
  <si>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</si>
  <si>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</si>
  <si>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</si>
  <si>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</si>
  <si>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</si>
  <si>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</si>
  <si>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</si>
  <si>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</si>
  <si>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</si>
  <si>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</si>
  <si>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</si>
  <si>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</si>
  <si>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</si>
  <si>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</si>
  <si>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</si>
  <si>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</si>
  <si>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</si>
  <si>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</si>
  <si>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</si>
  <si>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</si>
  <si>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</si>
  <si>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</si>
  <si>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</si>
  <si>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</si>
  <si>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</si>
  <si>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</si>
  <si>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</si>
  <si>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</si>
  <si>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</si>
  <si>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</si>
  <si>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</si>
  <si>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</si>
  <si>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</si>
  <si>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</si>
  <si>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</si>
  <si>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</si>
  <si>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</si>
  <si>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</si>
  <si>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</si>
  <si>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</si>
  <si>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</si>
  <si>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</si>
  <si>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</si>
  <si>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</si>
  <si>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</si>
  <si>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</si>
  <si>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</si>
  <si>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</si>
  <si>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</si>
  <si>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</si>
  <si>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</si>
  <si>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</si>
  <si>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</si>
  <si>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</si>
  <si>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</si>
  <si>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</si>
  <si>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</si>
  <si>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</si>
  <si>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</si>
  <si>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</si>
  <si>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</si>
  <si>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</si>
  <si>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</si>
  <si>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</si>
  <si>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</si>
  <si>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</si>
  <si>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</si>
  <si>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</si>
  <si>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</si>
  <si>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</si>
  <si>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</si>
  <si>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</si>
  <si>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</si>
  <si>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</si>
  <si>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</si>
  <si>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</si>
  <si>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</si>
  <si>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</si>
  <si>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</si>
  <si>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</si>
  <si>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</si>
  <si>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</si>
  <si>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</si>
  <si>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</si>
  <si>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</si>
  <si>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</si>
  <si>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</si>
  <si>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</si>
  <si>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</si>
  <si>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</si>
  <si>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</si>
  <si>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</si>
  <si>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</si>
  <si>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</si>
  <si>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</si>
  <si>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</si>
  <si>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</si>
  <si>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</si>
  <si>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</si>
  <si>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</si>
  <si>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</si>
  <si>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</si>
  <si>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</si>
  <si>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</si>
  <si>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</si>
  <si>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</si>
  <si>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</si>
  <si>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</si>
  <si>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</si>
  <si>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</si>
  <si>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</si>
  <si>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</si>
  <si>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</si>
  <si>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</si>
  <si>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</si>
  <si>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</si>
  <si>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</si>
  <si>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</si>
  <si>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</si>
  <si>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</si>
  <si>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</si>
  <si>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</si>
  <si>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</si>
  <si>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</si>
  <si>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</si>
  <si>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</si>
  <si>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</si>
  <si>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</si>
  <si>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</si>
  <si>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</si>
  <si>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</si>
  <si>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</si>
  <si>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</si>
  <si>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</si>
  <si>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</si>
  <si>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</si>
  <si>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</si>
  <si>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</si>
  <si>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</si>
  <si>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</si>
  <si>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</si>
  <si>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</si>
  <si>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</si>
  <si>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</si>
  <si>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</si>
  <si>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</si>
  <si>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</si>
  <si>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</si>
  <si>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</si>
  <si>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</si>
  <si>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</si>
  <si>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</si>
  <si>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</si>
  <si>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</si>
  <si>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</si>
  <si>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</si>
  <si>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</si>
  <si>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</si>
  <si>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</si>
  <si>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</si>
  <si>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</si>
  <si>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</si>
  <si>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</si>
  <si>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</si>
  <si>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</si>
  <si>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</si>
  <si>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</si>
  <si>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</si>
  <si>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</si>
  <si>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</si>
  <si>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</si>
  <si>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</si>
  <si>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</si>
  <si>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</si>
  <si>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</si>
  <si>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</si>
  <si>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</si>
  <si>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</si>
  <si>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</si>
  <si>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</si>
  <si>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</si>
  <si>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</si>
  <si>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</si>
  <si>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</si>
  <si>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</si>
  <si>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</si>
  <si>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</si>
  <si>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</si>
  <si>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</si>
  <si>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</si>
  <si>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</si>
  <si>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</si>
  <si>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</si>
  <si>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</si>
  <si>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</si>
  <si>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</si>
  <si>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</si>
  <si>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</si>
  <si>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</si>
  <si>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</si>
  <si>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</si>
  <si>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</si>
  <si>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</si>
  <si>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</si>
  <si>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</si>
  <si>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</si>
  <si>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</si>
  <si>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</si>
  <si>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</si>
  <si>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</si>
  <si>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</si>
  <si>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</si>
  <si>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</si>
  <si>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</si>
  <si>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</si>
  <si>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</si>
  <si>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</si>
  <si>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</si>
  <si>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</si>
  <si>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</si>
  <si>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</si>
  <si>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</si>
  <si>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</si>
  <si>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</si>
  <si>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</si>
  <si>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</si>
  <si>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</si>
  <si>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</si>
  <si>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</si>
  <si>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</si>
  <si>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</si>
  <si>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</si>
  <si>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</si>
  <si>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</si>
  <si>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</si>
  <si>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</si>
  <si>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</si>
  <si>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</si>
  <si>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</si>
  <si>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</si>
  <si>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</si>
  <si>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</si>
  <si>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</si>
  <si>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</si>
  <si>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</si>
  <si>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</si>
  <si>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</si>
  <si>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</si>
  <si>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</si>
  <si>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</si>
  <si>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</si>
  <si>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</si>
  <si>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</si>
  <si>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</si>
  <si>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</si>
  <si>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</si>
  <si>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</si>
  <si>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</si>
  <si>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</si>
  <si>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</si>
  <si>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</si>
  <si>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</si>
  <si>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</si>
  <si>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</si>
  <si>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</si>
  <si>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</si>
  <si>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</si>
  <si>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</si>
  <si>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</si>
  <si>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</si>
  <si>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</si>
  <si>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</si>
  <si>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</si>
  <si>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</si>
  <si>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</si>
  <si>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</si>
  <si>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</si>
  <si>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</si>
  <si>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</si>
  <si>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</si>
  <si>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</si>
  <si>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</si>
  <si>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</si>
  <si>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</si>
  <si>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</si>
  <si>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</si>
  <si>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</si>
  <si>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</si>
  <si>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</si>
  <si>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</si>
  <si>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</si>
  <si>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</si>
  <si>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</si>
  <si>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</si>
  <si>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</si>
  <si>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</si>
  <si>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</si>
  <si>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</si>
  <si>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</si>
  <si>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</si>
  <si>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</si>
  <si>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</si>
  <si>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</si>
  <si>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</si>
  <si>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</si>
  <si>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</si>
  <si>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</si>
  <si>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</si>
  <si>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</si>
  <si>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</si>
  <si>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</si>
  <si>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</si>
  <si>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</si>
  <si>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</si>
  <si>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</si>
  <si>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</si>
  <si>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</si>
  <si>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</si>
  <si>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</si>
  <si>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</si>
  <si>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</si>
  <si>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</si>
  <si>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</si>
  <si>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</si>
  <si>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</si>
  <si>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</si>
  <si>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</si>
  <si>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</si>
  <si>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</si>
  <si>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</si>
  <si>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</si>
  <si>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</si>
  <si>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</si>
  <si>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</si>
  <si>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</si>
  <si>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</si>
  <si>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</si>
  <si>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</si>
  <si>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</si>
  <si>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</si>
  <si>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</si>
  <si>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</si>
  <si>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</si>
  <si>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</si>
  <si>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</si>
  <si>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</si>
  <si>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</si>
  <si>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</si>
  <si>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</si>
  <si>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</si>
  <si>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</si>
  <si>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</si>
  <si>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</si>
  <si>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</si>
  <si>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</si>
  <si>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</si>
  <si>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</si>
  <si>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</si>
  <si>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</si>
  <si>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</si>
  <si>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</si>
  <si>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</si>
  <si>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</si>
  <si>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</si>
  <si>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</si>
  <si>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</si>
  <si>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</si>
  <si>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</si>
  <si>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</si>
  <si>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</si>
  <si>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</si>
  <si>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</si>
  <si>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</si>
  <si>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</si>
  <si>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</si>
  <si>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</si>
  <si>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</si>
  <si>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</si>
  <si>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</si>
  <si>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</si>
  <si>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</si>
  <si>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</si>
  <si>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</si>
  <si>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</si>
  <si>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</si>
  <si>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</si>
  <si>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</si>
  <si>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</si>
  <si>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</si>
  <si>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</si>
  <si>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</si>
  <si>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</si>
  <si>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</si>
  <si>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</si>
  <si>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</si>
  <si>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</si>
  <si>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</si>
  <si>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</si>
  <si>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</si>
  <si>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</si>
  <si>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</si>
  <si>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</si>
  <si>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</si>
  <si>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</si>
  <si>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</si>
  <si>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</si>
  <si>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</si>
  <si>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</si>
  <si>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</si>
  <si>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</si>
  <si>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</si>
  <si>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</si>
  <si>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</si>
  <si>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</si>
  <si>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</si>
  <si>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</si>
  <si>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</si>
  <si>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</si>
  <si>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</si>
  <si>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</si>
  <si>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</si>
  <si>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</si>
  <si>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</si>
  <si>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</si>
  <si>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</si>
  <si>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</si>
  <si>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</si>
  <si>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</si>
  <si>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</si>
  <si>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</si>
  <si>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</si>
  <si>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</si>
  <si>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</si>
  <si>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</si>
  <si>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</si>
  <si>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</si>
  <si>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</si>
  <si>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</si>
  <si>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</si>
  <si>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</si>
  <si>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</si>
  <si>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</si>
  <si>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</si>
  <si>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</si>
  <si>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</si>
  <si>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</si>
  <si>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</si>
  <si>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</si>
  <si>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</si>
  <si>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</si>
  <si>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</si>
  <si>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</si>
  <si>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</si>
  <si>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</si>
  <si>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</si>
  <si>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</si>
  <si>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</si>
  <si>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</si>
  <si>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</si>
  <si>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</si>
  <si>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</si>
  <si>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</si>
  <si>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</si>
  <si>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</si>
  <si>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</si>
  <si>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</si>
  <si>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</si>
  <si>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</si>
  <si>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</si>
  <si>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</si>
  <si>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</si>
  <si>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</si>
  <si>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</si>
  <si>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</si>
  <si>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</si>
  <si>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</si>
  <si>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</si>
  <si>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</si>
  <si>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</si>
  <si>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</si>
  <si>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</si>
  <si>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</si>
  <si>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</si>
  <si>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</si>
  <si>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</si>
  <si>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</si>
  <si>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</si>
  <si>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</si>
  <si>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</si>
  <si>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</si>
  <si>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</si>
  <si>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</si>
  <si>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</si>
  <si>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</si>
  <si>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</si>
  <si>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</si>
  <si>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</si>
  <si>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</si>
  <si>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</si>
  <si>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</si>
  <si>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</si>
  <si>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</si>
  <si>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</si>
  <si>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</si>
  <si>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</si>
  <si>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</si>
  <si>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</si>
  <si>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</si>
  <si>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</si>
  <si>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</si>
  <si>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</si>
  <si>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</si>
  <si>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</si>
  <si>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</si>
  <si>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</si>
  <si>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</si>
  <si>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</si>
  <si>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</si>
  <si>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</si>
  <si>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</si>
  <si>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</si>
  <si>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</si>
  <si>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</si>
  <si>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</si>
  <si>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</si>
  <si>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</si>
  <si>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</si>
  <si>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</si>
  <si>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</si>
  <si>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</si>
  <si>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</si>
  <si>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</si>
  <si>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</si>
  <si>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</si>
  <si>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</si>
  <si>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</si>
  <si>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</si>
  <si>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</si>
  <si>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</si>
  <si>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</si>
  <si>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</si>
  <si>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</si>
  <si>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</si>
  <si>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</si>
  <si>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</si>
  <si>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</si>
  <si>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</si>
  <si>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</si>
  <si>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</si>
  <si>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</si>
  <si>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</si>
  <si>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</si>
  <si>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</si>
  <si>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</si>
  <si>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</si>
  <si>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</si>
  <si>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</si>
  <si>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</si>
  <si>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</si>
  <si>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</si>
  <si>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</si>
  <si>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</si>
  <si>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</si>
  <si>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</si>
  <si>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</si>
  <si>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</si>
  <si>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</si>
  <si>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</si>
  <si>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</si>
  <si>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</si>
  <si>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</si>
  <si>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</si>
  <si>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</si>
  <si>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</si>
  <si>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</si>
  <si>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</si>
  <si>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</si>
  <si>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</si>
  <si>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</si>
  <si>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</si>
  <si>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</si>
  <si>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</si>
  <si>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</si>
  <si>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</si>
  <si>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</si>
  <si>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</si>
  <si>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</si>
  <si>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</si>
  <si>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</si>
  <si>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</si>
  <si>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</si>
  <si>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</si>
  <si>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</si>
  <si>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</si>
  <si>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</si>
  <si>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</si>
  <si>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</si>
  <si>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</si>
  <si>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</si>
  <si>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</si>
  <si>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</si>
  <si>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</si>
  <si>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</si>
  <si>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</si>
  <si>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</si>
  <si>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</si>
  <si>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</si>
  <si>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</si>
  <si>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</si>
  <si>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</si>
  <si>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</si>
  <si>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</si>
  <si>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</si>
  <si>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</si>
  <si>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</si>
  <si>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</si>
  <si>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</si>
  <si>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</si>
  <si>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</si>
  <si>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</si>
  <si>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</si>
  <si>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</si>
  <si>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</si>
  <si>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</si>
  <si>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</si>
  <si>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</si>
  <si>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</si>
  <si>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</si>
  <si>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</si>
  <si>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</si>
  <si>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</si>
  <si>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</si>
  <si>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</si>
  <si>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</si>
  <si>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</si>
  <si>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</si>
  <si>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</si>
  <si>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</si>
  <si>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</si>
  <si>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</si>
  <si>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</si>
  <si>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</si>
  <si>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</si>
  <si>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</si>
  <si>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</si>
  <si>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</si>
  <si>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</si>
  <si>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</si>
  <si>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</si>
  <si>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</si>
  <si>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</si>
  <si>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</si>
  <si>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</si>
  <si>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</si>
  <si>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</si>
  <si>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</si>
  <si>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</si>
  <si>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</si>
  <si>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</si>
  <si>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</si>
  <si>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</si>
  <si>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</si>
  <si>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</si>
  <si>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</si>
  <si>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</si>
  <si>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</si>
  <si>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</si>
  <si>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</si>
  <si>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</si>
  <si>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</si>
  <si>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</si>
  <si>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</si>
  <si>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</si>
  <si>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</si>
  <si>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</si>
  <si>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</si>
  <si>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</si>
  <si>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</si>
  <si>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</si>
  <si>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</si>
  <si>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</si>
  <si>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</si>
  <si>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</si>
  <si>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</si>
  <si>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</si>
  <si>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</si>
  <si>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</si>
  <si>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</si>
  <si>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</si>
  <si>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</si>
  <si>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</si>
  <si>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</si>
  <si>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</si>
  <si>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</si>
  <si>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</si>
  <si>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</si>
  <si>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</si>
  <si>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</si>
  <si>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</si>
  <si>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</si>
  <si>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</si>
  <si>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</si>
  <si>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</si>
  <si>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</si>
  <si>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</si>
  <si>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</si>
  <si>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</si>
  <si>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</si>
  <si>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</si>
  <si>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</si>
  <si>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</si>
  <si>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</si>
  <si>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</si>
  <si>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</si>
  <si>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</si>
  <si>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</si>
  <si>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</si>
  <si>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</si>
  <si>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</si>
  <si>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</si>
  <si>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</si>
  <si>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</si>
  <si>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</si>
  <si>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</si>
  <si>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</si>
  <si>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</si>
  <si>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</si>
  <si>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</si>
  <si>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</si>
  <si>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</si>
  <si>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</si>
  <si>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</si>
  <si>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</si>
  <si>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</si>
  <si>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</si>
  <si>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</si>
  <si>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</si>
  <si>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</si>
  <si>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</si>
  <si>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</si>
  <si>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</si>
  <si>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</si>
  <si>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</si>
  <si>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</si>
  <si>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</si>
  <si>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</si>
  <si>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</si>
  <si>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</si>
  <si>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</si>
  <si>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</si>
  <si>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</si>
  <si>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</si>
  <si>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</si>
  <si>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</si>
  <si>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</si>
  <si>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</si>
  <si>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</si>
  <si>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</si>
  <si>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</si>
  <si>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</si>
  <si>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</si>
  <si>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</si>
  <si>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</si>
  <si>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</si>
  <si>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</si>
  <si>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</si>
  <si>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</si>
  <si>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</si>
  <si>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</si>
  <si>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</si>
  <si>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</si>
  <si>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</si>
  <si>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</si>
  <si>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</si>
  <si>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</si>
  <si>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</si>
  <si>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</si>
  <si>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</si>
  <si>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</si>
  <si>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</si>
  <si>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</si>
  <si>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</si>
  <si>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</si>
  <si>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</si>
  <si>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</si>
  <si>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</si>
  <si>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</si>
  <si>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</si>
  <si>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</si>
  <si>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</si>
  <si>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</si>
  <si>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</si>
  <si>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</si>
  <si>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</si>
  <si>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</si>
  <si>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</si>
  <si>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</si>
  <si>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</si>
  <si>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</si>
  <si>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</si>
  <si>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</si>
  <si>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</si>
  <si>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</si>
  <si>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</si>
  <si>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</si>
  <si>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</si>
  <si>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</si>
  <si>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</si>
  <si>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</si>
  <si>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</si>
  <si>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</si>
  <si>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</si>
  <si>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</si>
  <si>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</si>
  <si>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</si>
  <si>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</si>
  <si>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</si>
  <si>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</si>
  <si>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</si>
  <si>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</si>
  <si>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</si>
  <si>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</si>
  <si>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</si>
  <si>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</si>
  <si>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</si>
  <si>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</si>
  <si>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</si>
  <si>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</si>
  <si>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</si>
  <si>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</si>
  <si>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</si>
  <si>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</si>
  <si>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</si>
  <si>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</si>
  <si>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</si>
  <si>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</si>
  <si>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</si>
  <si>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</si>
  <si>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</si>
  <si>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</si>
  <si>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</si>
  <si>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</si>
  <si>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</si>
  <si>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</si>
  <si>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</si>
  <si>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</si>
  <si>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</si>
  <si>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</si>
  <si>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</si>
  <si>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</si>
  <si>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</si>
  <si>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</si>
  <si>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</si>
  <si>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</si>
  <si>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</si>
  <si>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</si>
  <si>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</si>
  <si>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</si>
  <si>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</si>
  <si>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</si>
  <si>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</si>
  <si>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</si>
  <si>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</si>
  <si>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</si>
  <si>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</si>
  <si>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</si>
  <si>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</si>
  <si>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</si>
  <si>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</si>
  <si>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</si>
  <si>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</si>
  <si>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</si>
  <si>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</si>
  <si>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</si>
  <si>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</si>
  <si>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</si>
  <si>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</si>
  <si>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</si>
  <si>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</si>
  <si>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</si>
  <si>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</si>
  <si>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</si>
  <si>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</si>
  <si>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</si>
  <si>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</si>
  <si>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</si>
  <si>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</si>
  <si>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</si>
  <si>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</si>
  <si>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</si>
  <si>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</si>
  <si>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</si>
  <si>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</si>
  <si>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</si>
  <si>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</si>
  <si>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</si>
  <si>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</si>
  <si>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</si>
  <si>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</si>
  <si>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</si>
  <si>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</si>
  <si>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</si>
  <si>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</si>
  <si>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</si>
  <si>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</si>
  <si>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</si>
  <si>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</si>
  <si>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</si>
  <si>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</si>
  <si>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</si>
  <si>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</si>
  <si>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</si>
  <si>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</si>
  <si>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</si>
  <si>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</si>
  <si>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</si>
  <si>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</si>
  <si>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</si>
  <si>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</si>
  <si>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</si>
  <si>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</si>
  <si>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</si>
  <si>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</si>
  <si>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</si>
  <si>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</si>
  <si>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</si>
  <si>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</si>
  <si>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</si>
  <si>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</si>
  <si>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</si>
  <si>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</si>
  <si>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</si>
  <si>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</si>
  <si>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</si>
  <si>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</si>
  <si>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</si>
  <si>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</si>
  <si>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</si>
  <si>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</si>
  <si>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</si>
  <si>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</si>
  <si>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</si>
  <si>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</si>
  <si>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</si>
  <si>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</si>
  <si>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</si>
  <si>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</si>
  <si>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</si>
  <si>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</si>
  <si>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</si>
  <si>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</si>
  <si>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</si>
  <si>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</si>
  <si>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</si>
  <si>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</si>
  <si>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</si>
  <si>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</si>
  <si>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</si>
  <si>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</si>
  <si>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</si>
  <si>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</si>
  <si>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</si>
  <si>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</si>
  <si>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</si>
  <si>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</si>
  <si>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</si>
  <si>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</si>
  <si>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</si>
  <si>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</si>
  <si>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</si>
  <si>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</si>
  <si>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</si>
  <si>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</si>
  <si>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</si>
  <si>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</si>
  <si>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</si>
  <si>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</si>
  <si>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</si>
  <si>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</si>
  <si>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</si>
  <si>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</si>
  <si>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</si>
  <si>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</si>
  <si>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</si>
  <si>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</si>
  <si>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</si>
  <si>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</si>
  <si>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</si>
  <si>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</si>
  <si>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</si>
  <si>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</si>
  <si>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</si>
  <si>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</si>
  <si>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</si>
  <si>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</si>
  <si>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</si>
  <si>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</si>
  <si>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</si>
  <si>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</si>
  <si>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</si>
  <si>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</si>
  <si>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</si>
  <si>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</si>
  <si>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</si>
  <si>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</si>
  <si>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</si>
  <si>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</si>
  <si>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</si>
  <si>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</si>
  <si>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</si>
  <si>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</si>
  <si>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</si>
  <si>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</si>
  <si>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</si>
  <si>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</si>
  <si>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</si>
  <si>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</si>
  <si>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</si>
  <si>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</si>
  <si>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</si>
  <si>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</si>
  <si>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</si>
  <si>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</si>
  <si>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</si>
  <si>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</si>
  <si>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</si>
  <si>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</si>
  <si>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</si>
  <si>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</si>
  <si>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</si>
  <si>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</si>
  <si>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</si>
  <si>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</si>
  <si>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</si>
  <si>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</si>
  <si>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</si>
  <si>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</si>
  <si>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</si>
  <si>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</si>
  <si>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</si>
  <si>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</si>
  <si>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</si>
  <si>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</si>
  <si>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</si>
  <si>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</si>
  <si>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</si>
  <si>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</si>
  <si>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</si>
  <si>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</si>
  <si>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</si>
  <si>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</si>
  <si>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</si>
  <si>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</si>
  <si>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</si>
  <si>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</si>
  <si>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</si>
  <si>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</si>
  <si>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</si>
  <si>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</si>
  <si>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</si>
  <si>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</si>
  <si>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</si>
  <si>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</si>
  <si>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</si>
  <si>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</si>
  <si>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</si>
  <si>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</si>
  <si>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</si>
  <si>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</si>
  <si>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</si>
  <si>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</si>
  <si>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</si>
  <si>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</si>
  <si>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</si>
  <si>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</si>
  <si>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</si>
  <si>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</si>
  <si>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</si>
  <si>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</si>
  <si>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</si>
  <si>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</si>
  <si>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</si>
  <si>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</si>
  <si>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</si>
  <si>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</si>
  <si>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</si>
  <si>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</si>
  <si>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</si>
  <si>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</si>
  <si>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</si>
  <si>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</si>
  <si>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</si>
  <si>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</si>
  <si>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</si>
  <si>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</si>
  <si>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</si>
  <si>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</si>
  <si>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</si>
  <si>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</si>
  <si>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</si>
  <si>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</si>
  <si>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</si>
  <si>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</si>
  <si>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</si>
  <si>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</si>
  <si>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</si>
  <si>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</si>
  <si>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</si>
  <si>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</si>
  <si>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</si>
  <si>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</si>
  <si>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</si>
  <si>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</si>
  <si>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</si>
  <si>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</si>
  <si>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</si>
  <si>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</si>
  <si>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</si>
  <si>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</si>
  <si>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</si>
  <si>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</si>
  <si>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</si>
  <si>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</si>
  <si>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</si>
  <si>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</si>
  <si>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</si>
  <si>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</si>
  <si>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</si>
  <si>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</si>
  <si>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</si>
  <si>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</si>
  <si>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</si>
  <si>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</si>
  <si>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</si>
  <si>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</si>
  <si>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</si>
  <si>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</si>
  <si>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</si>
  <si>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</si>
  <si>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</si>
  <si>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</si>
  <si>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</si>
  <si>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</si>
  <si>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</si>
  <si>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</si>
  <si>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</si>
  <si>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</si>
  <si>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</si>
  <si>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</si>
  <si>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</si>
  <si>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</si>
  <si>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</si>
  <si>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</si>
  <si>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</si>
  <si>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</si>
  <si>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</si>
  <si>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</si>
  <si>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</si>
  <si>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</si>
  <si>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</si>
  <si>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</si>
  <si>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</si>
  <si>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</si>
  <si>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</si>
  <si>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</si>
  <si>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</si>
  <si>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</si>
  <si>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</si>
  <si>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</si>
  <si>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</si>
  <si>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</si>
  <si>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</si>
  <si>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</si>
  <si>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</si>
  <si>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</si>
  <si>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</si>
  <si>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</si>
  <si>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</si>
  <si>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</si>
  <si>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</si>
  <si>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</si>
  <si>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</si>
  <si>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</si>
  <si>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</si>
  <si>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</si>
  <si>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</si>
  <si>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</si>
  <si>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</si>
  <si>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</si>
  <si>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</si>
  <si>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</si>
  <si>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</si>
  <si>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</si>
  <si>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</si>
  <si>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</si>
  <si>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</si>
  <si>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</si>
  <si>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</si>
  <si>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</si>
  <si>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</si>
  <si>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</si>
  <si>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</si>
  <si>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</si>
  <si>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</si>
  <si>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</si>
  <si>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</si>
  <si>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</si>
  <si>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</si>
  <si>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</si>
  <si>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</si>
  <si>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</si>
  <si>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</si>
  <si>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</si>
  <si>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</si>
  <si>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</si>
  <si>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</si>
  <si>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</si>
  <si>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</si>
  <si>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</si>
  <si>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</si>
  <si>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</si>
  <si>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</si>
  <si>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</si>
  <si>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</si>
  <si>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</si>
  <si>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</si>
  <si>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</si>
  <si>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</si>
  <si>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</si>
  <si>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</si>
  <si>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</si>
  <si>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</si>
  <si>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</si>
  <si>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</si>
  <si>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</si>
  <si>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</si>
  <si>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</si>
  <si>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</si>
  <si>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</si>
  <si>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</si>
  <si>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</si>
  <si>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</si>
  <si>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</si>
  <si>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</si>
  <si>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</si>
  <si>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</si>
  <si>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</si>
  <si>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</si>
  <si>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</si>
  <si>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</si>
  <si>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</si>
  <si>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</si>
  <si>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</si>
  <si>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</si>
  <si>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</si>
  <si>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</si>
  <si>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</si>
  <si>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</si>
  <si>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</si>
  <si>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</si>
  <si>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</si>
  <si>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</si>
  <si>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</si>
  <si>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</si>
  <si>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</si>
  <si>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</si>
  <si>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</si>
  <si>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</si>
  <si>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</si>
  <si>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</si>
  <si>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</si>
  <si>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</si>
  <si>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</si>
  <si>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</si>
  <si>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</si>
  <si>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</si>
  <si>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</si>
  <si>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</si>
  <si>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</si>
  <si>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</si>
  <si>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</si>
  <si>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</si>
  <si>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</si>
  <si>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</si>
  <si>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</si>
  <si>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</si>
  <si>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</si>
  <si>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</si>
  <si>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</si>
  <si>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</si>
  <si>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</si>
  <si>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</si>
  <si>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</si>
  <si>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</si>
  <si>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</si>
  <si>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</si>
  <si>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</si>
  <si>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</si>
  <si>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</si>
  <si>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</si>
  <si>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</si>
  <si>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</si>
  <si>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</si>
  <si>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</si>
  <si>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</si>
  <si>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</si>
  <si>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</si>
  <si>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</si>
  <si>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</si>
  <si>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</si>
  <si>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</si>
  <si>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</si>
  <si>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</si>
  <si>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</si>
  <si>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</si>
  <si>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</si>
  <si>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</si>
  <si>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</si>
  <si>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</si>
  <si>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</si>
  <si>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</si>
  <si>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</si>
  <si>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</si>
  <si>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</si>
  <si>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</si>
  <si>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</si>
  <si>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</si>
  <si>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</si>
  <si>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</si>
  <si>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</si>
  <si>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</si>
  <si>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</si>
  <si>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</si>
  <si>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</si>
  <si>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</si>
  <si>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</si>
  <si>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</si>
  <si>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</si>
  <si>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</si>
  <si>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</si>
  <si>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</si>
  <si>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</si>
  <si>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</si>
  <si>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</si>
  <si>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</si>
  <si>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</si>
  <si>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</si>
  <si>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</si>
  <si>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</si>
  <si>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</si>
  <si>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</si>
  <si>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</si>
  <si>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</si>
  <si>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</si>
  <si>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</si>
  <si>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</si>
  <si>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</si>
  <si>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</si>
  <si>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</si>
  <si>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</si>
  <si>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</si>
  <si>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</si>
  <si>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</si>
  <si>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</si>
  <si>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</si>
  <si>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</si>
  <si>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</si>
  <si>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</si>
  <si>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</si>
  <si>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</si>
  <si>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</si>
  <si>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</si>
  <si>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</si>
  <si>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</si>
  <si>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</si>
  <si>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</si>
  <si>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</si>
  <si>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</si>
  <si>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</si>
  <si>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</si>
  <si>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</si>
  <si>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</si>
  <si>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</si>
  <si>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</si>
  <si>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</si>
  <si>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</si>
  <si>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</si>
  <si>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</si>
  <si>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</si>
  <si>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</si>
  <si>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</si>
  <si>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</si>
  <si>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</si>
  <si>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</si>
  <si>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</si>
  <si>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</si>
  <si>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</si>
  <si>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</si>
  <si>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</si>
  <si>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</si>
  <si>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</si>
  <si>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</si>
  <si>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</si>
  <si>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</si>
  <si>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</si>
  <si>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</si>
  <si>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</si>
  <si>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</si>
  <si>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</si>
  <si>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</si>
  <si>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</si>
  <si>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</si>
  <si>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</si>
  <si>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</si>
  <si>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</si>
  <si>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</si>
  <si>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</si>
  <si>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</si>
  <si>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</si>
  <si>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</si>
  <si>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</si>
  <si>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</si>
  <si>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</si>
  <si>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</si>
  <si>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</si>
  <si>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</si>
  <si>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</si>
  <si>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</si>
  <si>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</si>
  <si>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</si>
  <si>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</si>
  <si>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</si>
  <si>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</si>
  <si>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</si>
  <si>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</si>
  <si>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</si>
  <si>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</si>
  <si>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</si>
  <si>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</si>
  <si>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</si>
  <si>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</si>
  <si>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</si>
  <si>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</si>
  <si>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</si>
  <si>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</si>
  <si>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</si>
  <si>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</si>
  <si>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</si>
  <si>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</si>
  <si>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</si>
  <si>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</si>
  <si>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</si>
  <si>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</si>
  <si>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</si>
  <si>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</si>
  <si>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</si>
  <si>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</si>
  <si>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</si>
  <si>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</si>
  <si>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</si>
  <si>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</si>
  <si>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</si>
  <si>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</si>
  <si>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</si>
  <si>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</si>
  <si>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</si>
  <si>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</si>
  <si>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</si>
  <si>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</si>
  <si>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</si>
  <si>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</si>
  <si>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</si>
  <si>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</si>
  <si>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</si>
  <si>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</si>
  <si>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</si>
  <si>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</si>
  <si>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</si>
  <si>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</si>
  <si>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</si>
  <si>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</si>
  <si>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</si>
  <si>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</si>
  <si>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</si>
  <si>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</si>
  <si>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</si>
  <si>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</si>
  <si>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</si>
  <si>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</si>
  <si>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</si>
  <si>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</si>
  <si>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</si>
  <si>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</si>
  <si>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</si>
  <si>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</si>
  <si>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</si>
  <si>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</si>
  <si>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</si>
  <si>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</si>
  <si>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</si>
  <si>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</si>
  <si>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</si>
  <si>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</si>
  <si>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</si>
  <si>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</si>
  <si>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</si>
  <si>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</si>
  <si>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</si>
  <si>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</si>
  <si>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</si>
  <si>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</si>
  <si>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</si>
  <si>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</si>
  <si>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</si>
  <si>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</si>
  <si>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</si>
  <si>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</si>
  <si>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</si>
  <si>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</si>
  <si>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</si>
  <si>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</si>
  <si>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</si>
  <si>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</si>
  <si>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</si>
  <si>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</si>
  <si>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</si>
  <si>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</si>
  <si>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</si>
  <si>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</si>
  <si>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</si>
  <si>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</si>
  <si>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</si>
  <si>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</si>
  <si>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</si>
  <si>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</si>
  <si>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</si>
  <si>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</si>
  <si>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</si>
  <si>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</si>
  <si>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</si>
  <si>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</si>
  <si>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</si>
  <si>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</si>
  <si>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</si>
  <si>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</si>
  <si>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</si>
  <si>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</si>
  <si>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</si>
  <si>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</si>
  <si>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</si>
  <si>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</si>
  <si>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</si>
  <si>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</si>
  <si>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</si>
  <si>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</si>
  <si>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</si>
  <si>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</si>
  <si>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</si>
  <si>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</si>
  <si>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</si>
  <si>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</si>
  <si>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</si>
  <si>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</si>
  <si>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</si>
  <si>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</si>
  <si>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</si>
  <si>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</si>
  <si>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</si>
  <si>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</si>
  <si>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</si>
  <si>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</si>
  <si>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</si>
  <si>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</si>
  <si>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</si>
  <si>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</si>
  <si>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</si>
  <si>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</si>
  <si>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</si>
  <si>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</si>
  <si>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</si>
  <si>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</si>
  <si>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</si>
  <si>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</si>
  <si>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</si>
  <si>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</si>
  <si>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</si>
  <si>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</si>
  <si>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</si>
  <si>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</si>
  <si>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</si>
  <si>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</si>
  <si>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</si>
  <si>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</si>
  <si>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</si>
  <si>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</si>
  <si>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</si>
  <si>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</si>
  <si>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</si>
  <si>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</si>
  <si>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</si>
  <si>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</si>
  <si>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</si>
  <si>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</si>
  <si>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</si>
  <si>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</si>
  <si>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</si>
  <si>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</si>
  <si>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</si>
  <si>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</si>
  <si>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</si>
  <si>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</si>
  <si>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</si>
  <si>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</si>
  <si>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</si>
  <si>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</si>
  <si>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</si>
  <si>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</si>
  <si>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</si>
  <si>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</si>
  <si>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</si>
  <si>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</si>
  <si>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</si>
  <si>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</si>
  <si>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</si>
  <si>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</si>
  <si>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</si>
  <si>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</si>
  <si>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</si>
  <si>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</si>
  <si>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</si>
  <si>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</si>
  <si>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</si>
  <si>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</si>
  <si>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</si>
  <si>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</si>
  <si>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</si>
  <si>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</si>
  <si>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</si>
  <si>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</si>
  <si>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</si>
  <si>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</si>
  <si>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</si>
  <si>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</si>
  <si>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</si>
  <si>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</si>
  <si>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</si>
  <si>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</si>
  <si>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</si>
  <si>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</si>
  <si>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</si>
  <si>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</si>
  <si>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</si>
  <si>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</si>
  <si>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</si>
  <si>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</si>
  <si>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</si>
  <si>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</si>
  <si>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</si>
  <si>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</si>
  <si>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</si>
  <si>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</si>
  <si>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</si>
  <si>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</si>
  <si>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</si>
  <si>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</si>
  <si>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</si>
  <si>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</si>
  <si>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</si>
  <si>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</si>
  <si>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</si>
  <si>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</si>
  <si>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</si>
  <si>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</si>
  <si>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</si>
  <si>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</si>
  <si>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</si>
  <si>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</si>
  <si>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</si>
  <si>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</si>
  <si>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</si>
  <si>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</si>
  <si>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</si>
  <si>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</si>
  <si>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</si>
  <si>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</si>
  <si>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</si>
  <si>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</si>
  <si>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</si>
  <si>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</si>
  <si>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</si>
  <si>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</si>
  <si>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</si>
  <si>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</si>
  <si>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</si>
  <si>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</si>
  <si>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</si>
  <si>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</si>
  <si>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</si>
  <si>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</si>
  <si>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</si>
  <si>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</si>
  <si>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</si>
  <si>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</si>
  <si>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</si>
  <si>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</si>
  <si>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</si>
  <si>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</si>
  <si>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</si>
  <si>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</si>
  <si>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</si>
  <si>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</si>
  <si>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</si>
  <si>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</si>
  <si>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</si>
  <si>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</si>
  <si>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</si>
  <si>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</si>
  <si>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</si>
  <si>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</si>
  <si>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</si>
  <si>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</si>
  <si>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</si>
  <si>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</si>
  <si>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</si>
  <si>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</si>
  <si>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</si>
  <si>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</si>
  <si>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</si>
  <si>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</si>
  <si>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</si>
  <si>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</si>
  <si>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</si>
  <si>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</si>
  <si>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</si>
  <si>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</si>
  <si>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</si>
  <si>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</si>
  <si>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</si>
  <si>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</si>
  <si>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</si>
  <si>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</si>
  <si>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</si>
  <si>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</si>
  <si>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</si>
  <si>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</si>
  <si>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</si>
  <si>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</si>
  <si>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</si>
  <si>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</si>
  <si>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</si>
  <si>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</si>
  <si>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</si>
  <si>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</si>
  <si>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</si>
  <si>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</si>
  <si>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</si>
  <si>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</si>
  <si>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</si>
  <si>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</si>
  <si>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</si>
  <si>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</si>
  <si>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</si>
  <si>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</si>
  <si>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</si>
  <si>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</si>
  <si>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</si>
  <si>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</si>
  <si>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</si>
  <si>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</si>
  <si>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</si>
  <si>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</si>
  <si>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</si>
  <si>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</si>
  <si>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</si>
  <si>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</si>
  <si>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</si>
  <si>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</si>
  <si>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</si>
  <si>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</si>
  <si>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</si>
  <si>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</si>
  <si>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</si>
  <si>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</si>
  <si>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</si>
  <si>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</si>
  <si>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</si>
  <si>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</si>
  <si>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</si>
  <si>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</si>
  <si>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</si>
  <si>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</si>
  <si>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</si>
  <si>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</si>
  <si>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</si>
  <si>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</si>
  <si>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</si>
  <si>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</si>
  <si>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</si>
  <si>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</si>
  <si>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</si>
  <si>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</si>
  <si>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</si>
  <si>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</si>
  <si>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</si>
  <si>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</si>
  <si>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</si>
  <si>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</si>
  <si>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</si>
  <si>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</si>
  <si>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</si>
  <si>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</si>
  <si>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</si>
  <si>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</si>
  <si>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</si>
  <si>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</si>
  <si>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</si>
  <si>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</si>
  <si>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</si>
  <si>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</si>
  <si>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</si>
  <si>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</si>
  <si>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</si>
  <si>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</si>
  <si>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</si>
  <si>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</si>
  <si>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</si>
  <si>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</si>
  <si>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</si>
  <si>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</si>
  <si>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</si>
  <si>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</si>
  <si>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</si>
  <si>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</si>
  <si>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</si>
  <si>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</si>
  <si>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</si>
  <si>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</si>
  <si>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</si>
  <si>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</si>
  <si>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</si>
  <si>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</si>
  <si>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</si>
  <si>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</si>
  <si>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</si>
  <si>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</si>
  <si>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</si>
  <si>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</si>
  <si>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</si>
  <si>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</si>
  <si>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</si>
  <si>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</si>
  <si>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</si>
  <si>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</si>
  <si>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</si>
  <si>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</si>
  <si>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</si>
  <si>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</si>
  <si>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</si>
  <si>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</si>
  <si>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</si>
  <si>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</si>
  <si>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</si>
  <si>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</si>
  <si>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</si>
  <si>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</si>
  <si>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</si>
  <si>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</si>
  <si>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</si>
  <si>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</si>
  <si>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</si>
  <si>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</si>
  <si>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</si>
  <si>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</si>
  <si>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</si>
  <si>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</si>
  <si>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</si>
  <si>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</si>
  <si>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</si>
  <si>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</si>
  <si>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</si>
  <si>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</si>
  <si>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</si>
  <si>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</si>
  <si>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</si>
  <si>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</si>
  <si>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</si>
  <si>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</si>
  <si>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</si>
  <si>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</si>
  <si>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</si>
  <si>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</si>
  <si>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</si>
  <si>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</si>
  <si>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</si>
  <si>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</si>
  <si>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</si>
  <si>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</si>
  <si>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</si>
  <si>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</si>
  <si>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</si>
  <si>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</si>
  <si>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</si>
  <si>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</si>
  <si>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</si>
  <si>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</si>
  <si>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</si>
  <si>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</si>
  <si>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</si>
  <si>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</si>
  <si>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</si>
  <si>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</si>
  <si>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</si>
  <si>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</si>
  <si>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</si>
  <si>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</si>
  <si>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</si>
  <si>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</si>
  <si>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</si>
  <si>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</si>
  <si>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</si>
  <si>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</si>
  <si>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</si>
  <si>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</si>
  <si>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</si>
  <si>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</si>
  <si>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</si>
  <si>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</si>
  <si>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</si>
  <si>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</si>
  <si>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</si>
  <si>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</si>
  <si>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</si>
  <si>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</si>
  <si>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</si>
  <si>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</si>
  <si>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</si>
  <si>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</si>
  <si>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</si>
  <si>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</si>
  <si>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</si>
  <si>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</si>
  <si>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</si>
  <si>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</si>
  <si>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</si>
  <si>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</si>
  <si>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</si>
  <si>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</si>
  <si>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</si>
  <si>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</si>
  <si>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</si>
  <si>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</si>
  <si>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</si>
  <si>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</si>
  <si>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</si>
  <si>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</si>
  <si>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</si>
  <si>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</si>
  <si>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</si>
  <si>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</si>
  <si>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</si>
  <si>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</si>
  <si>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</si>
  <si>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</si>
  <si>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</si>
  <si>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</si>
  <si>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</si>
  <si>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</si>
  <si>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</si>
  <si>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</si>
  <si>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</si>
  <si>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</si>
  <si>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</si>
  <si>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</si>
  <si>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</si>
  <si>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</si>
  <si>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</si>
  <si>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</si>
  <si>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</si>
  <si>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</si>
  <si>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</si>
  <si>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</si>
  <si>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</si>
  <si>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</si>
  <si>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</si>
  <si>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</si>
  <si>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</si>
  <si>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</si>
  <si>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</si>
  <si>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</si>
  <si>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</si>
  <si>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</si>
  <si>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</si>
  <si>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</si>
  <si>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</si>
  <si>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</si>
  <si>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</si>
  <si>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</si>
  <si>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</si>
  <si>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</si>
  <si>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</si>
  <si>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</si>
  <si>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</si>
  <si>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</si>
  <si>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</si>
  <si>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</si>
  <si>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</si>
  <si>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</si>
  <si>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</si>
  <si>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</si>
  <si>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</si>
  <si>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</si>
  <si>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</si>
  <si>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</si>
  <si>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</si>
  <si>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</si>
  <si>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</si>
  <si>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</si>
  <si>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</si>
  <si>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</si>
  <si>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</si>
  <si>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</si>
  <si>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</si>
  <si>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</si>
  <si>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</si>
  <si>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</si>
  <si>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</si>
  <si>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</si>
  <si>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</si>
  <si>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</si>
  <si>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</si>
  <si>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</si>
  <si>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</si>
  <si>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</si>
  <si>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</si>
  <si>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</si>
  <si>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</si>
  <si>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</si>
  <si>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</si>
  <si>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</si>
  <si>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</si>
  <si>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</si>
  <si>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</si>
  <si>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</si>
  <si>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</si>
  <si>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</si>
  <si>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</si>
  <si>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</si>
  <si>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</si>
  <si>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</si>
  <si>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</si>
  <si>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</si>
  <si>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</si>
  <si>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</si>
  <si>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</si>
  <si>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</si>
  <si>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</si>
  <si>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</si>
  <si>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</si>
  <si>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</si>
  <si>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</si>
  <si>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</si>
  <si>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</si>
  <si>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</si>
  <si>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</si>
  <si>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</si>
  <si>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</si>
  <si>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</si>
  <si>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</si>
  <si>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</si>
  <si>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</si>
  <si>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</si>
  <si>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</si>
  <si>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</si>
  <si>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</si>
  <si>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</si>
  <si>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</si>
  <si>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</si>
  <si>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</si>
  <si>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</si>
  <si>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</si>
  <si>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</si>
  <si>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</si>
  <si>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</si>
  <si>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</si>
  <si>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</si>
  <si>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</si>
  <si>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</si>
  <si>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</si>
  <si>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</si>
  <si>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</si>
  <si>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</si>
  <si>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</si>
  <si>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</si>
  <si>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</si>
  <si>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</si>
  <si>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</si>
  <si>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</si>
  <si>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</si>
  <si>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</si>
  <si>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</si>
  <si>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</si>
  <si>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</si>
  <si>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</si>
  <si>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</si>
  <si>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</si>
  <si>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</si>
  <si>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</si>
  <si>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</si>
  <si>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</si>
  <si>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</si>
  <si>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</si>
  <si>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</si>
  <si>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</si>
  <si>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</si>
  <si>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</si>
  <si>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</si>
  <si>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</si>
  <si>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</si>
  <si>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</si>
  <si>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</si>
  <si>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</si>
  <si>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</si>
  <si>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</si>
  <si>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</si>
  <si>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</si>
  <si>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</si>
  <si>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</si>
  <si>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</si>
  <si>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</si>
  <si>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</si>
  <si>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</si>
  <si>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</si>
  <si>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</si>
  <si>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</si>
  <si>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</si>
  <si>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</si>
  <si>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</si>
  <si>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</si>
  <si>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</si>
  <si>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</si>
  <si>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</si>
  <si>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</si>
  <si>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</si>
  <si>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</si>
  <si>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</si>
  <si>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</si>
  <si>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</si>
  <si>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</si>
  <si>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</si>
  <si>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</si>
  <si>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</si>
  <si>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</si>
  <si>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</si>
  <si>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</si>
  <si>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</si>
  <si>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</si>
  <si>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</si>
  <si>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</si>
  <si>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</si>
  <si>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</si>
  <si>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</si>
  <si>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</si>
  <si>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</si>
  <si>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</si>
  <si>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</si>
  <si>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</si>
  <si>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</si>
  <si>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</si>
  <si>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</si>
  <si>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</si>
  <si>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</si>
  <si>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</si>
  <si>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</si>
  <si>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</si>
  <si>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</si>
  <si>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</si>
  <si>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</si>
  <si>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</si>
  <si>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</si>
  <si>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</si>
  <si>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</si>
  <si>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</si>
  <si>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</si>
  <si>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</si>
  <si>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</si>
  <si>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</si>
  <si>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</si>
  <si>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</si>
  <si>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</si>
  <si>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</si>
  <si>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</si>
  <si>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</si>
  <si>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</si>
  <si>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</si>
  <si>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</si>
  <si>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</si>
  <si>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</si>
  <si>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</si>
  <si>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</si>
  <si>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</si>
  <si>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</si>
  <si>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</si>
  <si>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</si>
  <si>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</si>
  <si>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</si>
  <si>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</si>
  <si>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</si>
  <si>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</si>
  <si>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</si>
  <si>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</si>
  <si>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</si>
  <si>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</si>
  <si>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</si>
  <si>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</si>
  <si>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</si>
  <si>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</si>
  <si>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</si>
  <si>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</si>
  <si>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</si>
  <si>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</si>
  <si>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</si>
  <si>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</si>
  <si>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</si>
  <si>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</si>
  <si>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</si>
  <si>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</si>
  <si>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</si>
  <si>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</si>
  <si>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</si>
  <si>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</si>
  <si>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</si>
  <si>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</si>
  <si>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</si>
  <si>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</si>
  <si>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</si>
  <si>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</si>
  <si>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</si>
  <si>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</si>
  <si>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</si>
  <si>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</si>
  <si>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</si>
  <si>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</si>
  <si>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</si>
  <si>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</si>
  <si>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</si>
  <si>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</si>
  <si>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</si>
  <si>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</si>
  <si>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</si>
  <si>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</si>
  <si>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</si>
  <si>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</si>
  <si>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</si>
  <si>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</si>
  <si>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</si>
  <si>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</si>
  <si>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</si>
  <si>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</si>
  <si>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</si>
  <si>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</si>
  <si>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</si>
  <si>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</si>
  <si>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</si>
  <si>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</si>
  <si>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</si>
  <si>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</si>
  <si>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</si>
  <si>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</si>
  <si>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</si>
  <si>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</si>
  <si>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</si>
  <si>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</si>
  <si>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</si>
  <si>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</si>
  <si>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</si>
  <si>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</si>
  <si>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</si>
  <si>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</si>
  <si>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</si>
  <si>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</si>
  <si>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</si>
  <si>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</si>
  <si>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</si>
  <si>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</si>
  <si>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</si>
  <si>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</si>
  <si>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</si>
  <si>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</si>
  <si>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</si>
  <si>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</si>
  <si>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</si>
  <si>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</si>
  <si>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</si>
  <si>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</si>
  <si>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</si>
  <si>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</si>
  <si>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</si>
  <si>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</si>
  <si>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</si>
  <si>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</si>
  <si>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</si>
  <si>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</si>
  <si>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</si>
  <si>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</si>
  <si>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</si>
  <si>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</si>
  <si>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</si>
  <si>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</si>
  <si>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</si>
  <si>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</si>
  <si>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</si>
  <si>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</si>
  <si>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</si>
  <si>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</si>
  <si>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</si>
  <si>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</si>
  <si>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</si>
  <si>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</si>
  <si>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</si>
  <si>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</si>
  <si>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</si>
  <si>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</si>
  <si>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</si>
  <si>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</si>
  <si>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</si>
  <si>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</si>
  <si>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</si>
  <si>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</si>
  <si>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</si>
  <si>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</si>
  <si>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</si>
  <si>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</si>
  <si>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</si>
  <si>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</si>
  <si>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</si>
  <si>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</si>
  <si>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</si>
  <si>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</si>
  <si>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</si>
  <si>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</si>
  <si>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</si>
  <si>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</si>
  <si>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</si>
  <si>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</si>
  <si>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</si>
  <si>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</si>
  <si>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</si>
  <si>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</si>
  <si>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</si>
  <si>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</si>
  <si>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</si>
  <si>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</si>
  <si>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</si>
  <si>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</si>
  <si>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</si>
  <si>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</si>
  <si>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</si>
  <si>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</si>
  <si>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</si>
  <si>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</si>
  <si>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</si>
  <si>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</si>
  <si>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</si>
  <si>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</si>
  <si>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</si>
  <si>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</si>
  <si>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</si>
  <si>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</si>
  <si>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</si>
  <si>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</si>
  <si>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</si>
  <si>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</si>
  <si>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</si>
  <si>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</si>
  <si>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</si>
  <si>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</si>
  <si>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</si>
  <si>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</si>
  <si>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</si>
  <si>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</si>
  <si>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</si>
  <si>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</si>
  <si>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</si>
  <si>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</si>
  <si>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</si>
  <si>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</si>
  <si>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</si>
  <si>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</si>
  <si>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</si>
  <si>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</si>
  <si>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</si>
  <si>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</si>
  <si>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</si>
  <si>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</si>
  <si>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</si>
  <si>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</si>
  <si>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</si>
  <si>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</si>
  <si>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</si>
  <si>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</si>
  <si>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</si>
  <si>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</si>
  <si>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</si>
  <si>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</si>
  <si>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</si>
  <si>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</si>
  <si>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</si>
  <si>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</si>
  <si>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</si>
  <si>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</si>
  <si>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</si>
  <si>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</si>
  <si>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</si>
  <si>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</si>
  <si>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</si>
  <si>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</si>
  <si>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</si>
  <si>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</si>
  <si>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</si>
  <si>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</si>
  <si>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</si>
  <si>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</si>
  <si>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</si>
  <si>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</si>
  <si>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</si>
  <si>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</si>
  <si>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</si>
  <si>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</si>
  <si>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</si>
  <si>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</si>
  <si>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</si>
  <si>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</si>
  <si>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</si>
  <si>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</si>
  <si>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</si>
  <si>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</si>
  <si>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</si>
  <si>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</si>
  <si>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</si>
  <si>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</si>
  <si>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</si>
  <si>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</si>
  <si>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</si>
  <si>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</si>
  <si>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</si>
  <si>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</si>
  <si>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</si>
  <si>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</si>
  <si>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</si>
  <si>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</si>
  <si>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</si>
  <si>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</si>
  <si>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</si>
  <si>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</si>
  <si>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</si>
  <si>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</si>
  <si>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</si>
  <si>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</si>
  <si>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</si>
  <si>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</si>
  <si>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</si>
  <si>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</si>
  <si>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</si>
  <si>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</si>
  <si>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</si>
  <si>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</si>
  <si>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</si>
  <si>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</si>
  <si>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</si>
  <si>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</si>
  <si>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</si>
  <si>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</si>
  <si>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</si>
  <si>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</si>
  <si>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</si>
  <si>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</si>
  <si>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</si>
  <si>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</si>
  <si>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</si>
  <si>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</si>
  <si>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</si>
  <si>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</si>
  <si>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</si>
  <si>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</si>
  <si>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</si>
  <si>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</si>
  <si>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</si>
  <si>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</si>
  <si>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</si>
  <si>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</si>
  <si>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</si>
  <si>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</si>
  <si>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</si>
  <si>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</si>
  <si>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</si>
  <si>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</si>
  <si>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</si>
  <si>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</si>
  <si>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</si>
  <si>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</si>
  <si>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</si>
  <si>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</si>
  <si>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</si>
  <si>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</si>
  <si>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</si>
  <si>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</si>
  <si>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</si>
  <si>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</si>
  <si>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</si>
  <si>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</si>
  <si>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</si>
  <si>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</si>
  <si>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</si>
  <si>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</si>
  <si>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</si>
  <si>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</si>
  <si>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</si>
  <si>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</si>
  <si>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</si>
  <si>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</si>
  <si>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</si>
  <si>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</si>
  <si>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</si>
  <si>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</si>
  <si>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</si>
  <si>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</si>
  <si>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</si>
  <si>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</si>
  <si>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</si>
  <si>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</si>
  <si>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</si>
  <si>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</si>
  <si>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</si>
  <si>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</si>
  <si>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</si>
  <si>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</si>
  <si>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</si>
  <si>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</si>
  <si>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</si>
  <si>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</si>
  <si>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</si>
  <si>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</si>
  <si>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</si>
  <si>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</si>
  <si>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</si>
  <si>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</si>
  <si>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</si>
  <si>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</si>
  <si>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</si>
  <si>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</si>
  <si>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</si>
  <si>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</si>
  <si>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</si>
  <si>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</si>
  <si>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</si>
  <si>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</si>
  <si>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</si>
  <si>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</si>
  <si>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</si>
  <si>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</si>
  <si>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</si>
  <si>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</si>
  <si>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</si>
  <si>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</si>
  <si>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</si>
  <si>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</si>
  <si>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</si>
  <si>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</si>
  <si>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</si>
  <si>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</si>
  <si>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</si>
  <si>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</si>
  <si>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</si>
  <si>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</si>
  <si>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</si>
  <si>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</si>
  <si>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</si>
  <si>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</si>
  <si>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</si>
  <si>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</si>
  <si>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</si>
  <si>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</si>
  <si>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</si>
  <si>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</si>
  <si>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</si>
  <si>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</si>
  <si>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</si>
  <si>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</si>
  <si>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</si>
  <si>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</si>
  <si>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</si>
  <si>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</si>
  <si>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</si>
  <si>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</si>
  <si>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</si>
  <si>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</si>
  <si>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</si>
  <si>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</si>
  <si>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</si>
  <si>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</si>
  <si>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</si>
  <si>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</si>
  <si>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</si>
  <si>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</si>
  <si>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</si>
  <si>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</si>
  <si>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</si>
  <si>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</si>
  <si>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</si>
  <si>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</si>
  <si>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</si>
  <si>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</si>
  <si>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</si>
  <si>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</si>
  <si>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</si>
  <si>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</si>
  <si>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</si>
  <si>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</si>
  <si>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</si>
  <si>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</si>
  <si>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</si>
  <si>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</si>
  <si>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</si>
  <si>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</si>
  <si>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</si>
  <si>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</si>
  <si>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</si>
  <si>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</si>
  <si>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</si>
  <si>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</si>
  <si>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</si>
  <si>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</si>
  <si>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</si>
  <si>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</si>
  <si>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</si>
  <si>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</si>
  <si>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</si>
  <si>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</si>
  <si>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</si>
  <si>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</si>
  <si>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</si>
  <si>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</si>
  <si>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</si>
  <si>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</si>
  <si>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</si>
  <si>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</si>
  <si>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</si>
  <si>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</si>
  <si>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</si>
  <si>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</si>
  <si>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</si>
  <si>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</si>
  <si>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</si>
  <si>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</si>
  <si>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</si>
  <si>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</si>
  <si>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</si>
  <si>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</si>
  <si>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</si>
  <si>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</si>
  <si>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</si>
  <si>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</si>
  <si>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</si>
  <si>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</si>
  <si>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</si>
  <si>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</si>
  <si>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</si>
  <si>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</si>
  <si>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</si>
  <si>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</si>
  <si>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</si>
  <si>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</si>
  <si>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</si>
  <si>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</si>
  <si>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</si>
  <si>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</si>
  <si>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</si>
  <si>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</si>
  <si>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</si>
  <si>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</si>
  <si>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</si>
  <si>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</si>
  <si>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</si>
  <si>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</si>
  <si>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</si>
  <si>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</si>
  <si>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</si>
  <si>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</si>
  <si>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</si>
  <si>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</si>
  <si>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</si>
  <si>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</si>
  <si>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</si>
  <si>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</si>
  <si>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</si>
  <si>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</si>
  <si>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</si>
  <si>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</si>
  <si>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</si>
  <si>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</si>
  <si>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</si>
  <si>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</si>
  <si>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</si>
  <si>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</si>
  <si>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</si>
  <si>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</si>
  <si>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</si>
  <si>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</si>
  <si>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</si>
  <si>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</si>
  <si>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</si>
  <si>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</si>
  <si>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</si>
  <si>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</si>
  <si>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</si>
  <si>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</si>
  <si>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</si>
  <si>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</si>
  <si>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</si>
  <si>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</si>
  <si>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</si>
  <si>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</si>
  <si>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</si>
  <si>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</si>
  <si>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</si>
  <si>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</si>
  <si>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</si>
  <si>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</si>
  <si>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</si>
  <si>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</si>
  <si>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</si>
  <si>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</si>
  <si>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</si>
  <si>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</si>
  <si>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</si>
  <si>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</si>
  <si>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</si>
  <si>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</si>
  <si>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</si>
  <si>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</si>
  <si>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</si>
  <si>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</si>
  <si>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</si>
  <si>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</si>
  <si>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</si>
  <si>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</si>
  <si>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</si>
  <si>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</si>
  <si>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</si>
  <si>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</si>
  <si>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</si>
  <si>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</si>
  <si>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</si>
  <si>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</si>
  <si>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</si>
  <si>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</si>
  <si>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</si>
  <si>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</si>
  <si>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</si>
  <si>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</si>
  <si>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</si>
  <si>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</si>
  <si>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</si>
  <si>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</si>
  <si>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</si>
  <si>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</si>
  <si>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</si>
  <si>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</si>
  <si>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</si>
  <si>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</si>
  <si>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</si>
  <si>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</si>
  <si>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</si>
  <si>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</si>
  <si>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</si>
  <si>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</si>
  <si>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</si>
  <si>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</si>
  <si>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</si>
  <si>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</si>
  <si>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</si>
  <si>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</si>
  <si>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</si>
  <si>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</si>
  <si>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</si>
  <si>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</si>
  <si>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</si>
  <si>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</si>
  <si>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</si>
  <si>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</si>
  <si>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</si>
  <si>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</si>
  <si>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</si>
  <si>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</si>
  <si>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</si>
  <si>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</si>
  <si>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</si>
  <si>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</si>
  <si>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</si>
  <si>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</si>
  <si>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</si>
  <si>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</si>
  <si>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</si>
  <si>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</si>
  <si>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</si>
  <si>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</si>
  <si>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</si>
  <si>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</si>
  <si>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</si>
  <si>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</si>
  <si>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</si>
  <si>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</si>
  <si>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</si>
  <si>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</si>
  <si>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</si>
  <si>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</si>
  <si>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</si>
  <si>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</si>
  <si>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</si>
  <si>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</si>
  <si>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</si>
  <si>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</si>
  <si>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</si>
  <si>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</si>
  <si>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</si>
  <si>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</si>
  <si>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</si>
  <si>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</si>
  <si>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</si>
  <si>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</si>
  <si>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</si>
  <si>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</si>
  <si>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</si>
  <si>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</si>
  <si>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</si>
  <si>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</si>
  <si>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</si>
  <si>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</si>
  <si>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</si>
  <si>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</si>
  <si>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</si>
  <si>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</si>
  <si>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</si>
  <si>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</si>
  <si>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</si>
  <si>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</si>
  <si>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</si>
  <si>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</si>
  <si>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</si>
  <si>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</si>
  <si>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</si>
  <si>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</si>
  <si>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</si>
  <si>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</si>
  <si>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</si>
  <si>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</si>
  <si>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</si>
  <si>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</si>
  <si>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</si>
  <si>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</si>
  <si>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</si>
  <si>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</si>
  <si>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</si>
  <si>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</si>
  <si>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</si>
  <si>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</si>
  <si>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</si>
  <si>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</si>
  <si>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</si>
  <si>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</si>
  <si>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</si>
  <si>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</si>
  <si>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</si>
  <si>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</si>
  <si>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</si>
  <si>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</si>
  <si>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</si>
  <si>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</si>
  <si>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</si>
  <si>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</si>
  <si>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</si>
  <si>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</si>
  <si>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</si>
  <si>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</si>
  <si>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</si>
  <si>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</si>
  <si>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</si>
  <si>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</si>
  <si>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</si>
  <si>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</si>
  <si>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</si>
  <si>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</si>
  <si>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</si>
  <si>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</si>
  <si>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</si>
  <si>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</si>
  <si>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</si>
  <si>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</si>
  <si>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</si>
  <si>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</si>
  <si>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</si>
  <si>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</si>
  <si>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</si>
  <si>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</si>
  <si>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</si>
  <si>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</si>
  <si>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</si>
  <si>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</si>
  <si>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</si>
  <si>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</si>
  <si>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</si>
  <si>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</si>
  <si>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</si>
  <si>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</si>
  <si>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</si>
  <si>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</si>
  <si>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</si>
  <si>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</si>
  <si>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</si>
  <si>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</si>
  <si>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</si>
  <si>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</si>
  <si>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</si>
  <si>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</si>
  <si>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</si>
  <si>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</si>
  <si>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</si>
  <si>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</si>
  <si>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</si>
  <si>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</si>
  <si>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</si>
  <si>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</si>
  <si>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</si>
  <si>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</si>
  <si>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</si>
  <si>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</si>
  <si>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</si>
  <si>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</si>
  <si>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</si>
  <si>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</si>
  <si>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</si>
  <si>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</si>
  <si>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</si>
  <si>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</si>
  <si>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</si>
  <si>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</si>
  <si>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</si>
  <si>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</si>
  <si>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</si>
  <si>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</si>
  <si>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</si>
  <si>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</si>
  <si>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</si>
  <si>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</si>
  <si>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</si>
  <si>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</si>
  <si>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</si>
  <si>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</si>
  <si>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</si>
  <si>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</si>
  <si>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</si>
  <si>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</si>
  <si>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</si>
  <si>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</si>
  <si>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</si>
  <si>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</si>
  <si>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</si>
  <si>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</si>
  <si>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</si>
  <si>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</si>
  <si>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</si>
  <si>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</si>
  <si>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</si>
  <si>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</si>
  <si>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</si>
  <si>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</si>
  <si>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</si>
  <si>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</si>
  <si>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</si>
  <si>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</si>
  <si>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</si>
  <si>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</si>
  <si>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</si>
  <si>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</si>
  <si>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</si>
  <si>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</si>
  <si>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</si>
  <si>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</si>
  <si>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</si>
  <si>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</si>
  <si>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</si>
  <si>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</si>
  <si>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</si>
  <si>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</si>
  <si>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</si>
  <si>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</si>
  <si>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</si>
  <si>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</si>
  <si>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</si>
  <si>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</si>
  <si>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</si>
  <si>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</si>
  <si>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</si>
  <si>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</si>
  <si>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</si>
  <si>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</si>
  <si>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</si>
  <si>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</si>
  <si>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</si>
  <si>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</si>
  <si>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</si>
  <si>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</si>
  <si>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</si>
  <si>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</si>
  <si>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</si>
  <si>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</si>
  <si>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</si>
  <si>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</si>
  <si>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</si>
  <si>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</si>
  <si>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</si>
  <si>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</si>
  <si>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</si>
  <si>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</si>
  <si>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</si>
  <si>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</si>
  <si>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</si>
  <si>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</si>
  <si>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</si>
  <si>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</si>
  <si>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</si>
  <si>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</si>
  <si>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</si>
  <si>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</si>
  <si>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</si>
  <si>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</si>
  <si>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</si>
  <si>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</si>
  <si>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</si>
  <si>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</si>
  <si>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</si>
  <si>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</si>
  <si>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</si>
  <si>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</si>
  <si>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</si>
  <si>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</si>
  <si>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</si>
  <si>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</si>
  <si>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</si>
  <si>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</si>
  <si>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</si>
  <si>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</si>
  <si>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</si>
  <si>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</si>
  <si>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</si>
  <si>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</si>
  <si>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</si>
  <si>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</si>
  <si>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</si>
  <si>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</si>
  <si>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</si>
  <si>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</si>
  <si>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</si>
  <si>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</si>
  <si>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</si>
  <si>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</si>
  <si>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</si>
  <si>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</si>
  <si>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</si>
  <si>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</si>
  <si>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</si>
  <si>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</si>
  <si>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</si>
  <si>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</si>
  <si>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</si>
  <si>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</si>
  <si>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</si>
  <si>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</si>
  <si>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</si>
  <si>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</si>
  <si>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</si>
  <si>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</si>
  <si>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</si>
  <si>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</si>
  <si>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</si>
  <si>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</si>
  <si>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</si>
  <si>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</si>
  <si>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</si>
  <si>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</si>
  <si>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</si>
  <si>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</si>
  <si>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</si>
  <si>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</si>
  <si>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</si>
  <si>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</si>
  <si>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</si>
  <si>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</si>
  <si>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</si>
  <si>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</si>
  <si>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</si>
  <si>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</si>
  <si>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</si>
  <si>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</si>
  <si>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</si>
  <si>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</si>
  <si>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</si>
  <si>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</si>
  <si>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</si>
  <si>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</si>
  <si>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</si>
  <si>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</si>
  <si>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</si>
  <si>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</si>
  <si>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</si>
  <si>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</si>
  <si>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</si>
  <si>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</si>
  <si>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</si>
  <si>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</si>
  <si>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</si>
  <si>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</si>
  <si>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</si>
  <si>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</si>
  <si>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</si>
  <si>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</si>
  <si>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</si>
  <si>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</si>
  <si>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</si>
  <si>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</si>
  <si>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</si>
  <si>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</si>
  <si>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</si>
  <si>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</si>
  <si>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</si>
  <si>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</si>
  <si>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</si>
  <si>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</si>
  <si>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</si>
  <si>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</si>
  <si>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</si>
  <si>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</si>
  <si>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</si>
  <si>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</si>
  <si>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</si>
  <si>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</si>
  <si>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</si>
  <si>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</si>
  <si>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</si>
  <si>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</si>
  <si>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</si>
  <si>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</si>
  <si>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</si>
  <si>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</si>
  <si>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</si>
  <si>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</si>
  <si>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</si>
  <si>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</si>
  <si>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</si>
  <si>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</si>
  <si>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</si>
  <si>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</si>
  <si>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</si>
  <si>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</si>
  <si>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</si>
  <si>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</si>
  <si>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</si>
  <si>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</si>
  <si>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</si>
  <si>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</si>
  <si>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</si>
  <si>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</si>
  <si>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</si>
  <si>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</si>
  <si>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</si>
  <si>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</si>
  <si>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</si>
  <si>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</si>
  <si>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</si>
  <si>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</si>
  <si>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</si>
  <si>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</si>
  <si>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</si>
  <si>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</si>
  <si>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</si>
  <si>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</si>
  <si>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</si>
  <si>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</si>
  <si>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</si>
  <si>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</si>
  <si>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</si>
  <si>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</si>
  <si>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</si>
  <si>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</si>
  <si>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</si>
  <si>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</si>
  <si>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</si>
  <si>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</si>
  <si>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</si>
  <si>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</si>
  <si>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</si>
  <si>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</si>
  <si>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</si>
  <si>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</si>
  <si>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</si>
  <si>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</si>
  <si>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</si>
  <si>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</si>
  <si>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</si>
  <si>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</si>
  <si>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</si>
  <si>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</si>
  <si>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</si>
  <si>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</si>
  <si>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</si>
  <si>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</si>
  <si>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</si>
  <si>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</si>
  <si>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</si>
  <si>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</si>
  <si>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</si>
  <si>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</si>
  <si>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</si>
  <si>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</si>
  <si>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</si>
  <si>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</si>
  <si>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</si>
  <si>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</si>
  <si>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</si>
  <si>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</si>
  <si>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</si>
  <si>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</si>
  <si>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</si>
  <si>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</si>
  <si>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</si>
  <si>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</si>
  <si>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</si>
  <si>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</si>
  <si>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</si>
  <si>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</si>
  <si>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</si>
  <si>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</si>
  <si>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</si>
  <si>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</si>
  <si>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</si>
  <si>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</si>
  <si>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</si>
  <si>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</si>
  <si>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</si>
  <si>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</si>
  <si>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</si>
  <si>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</si>
  <si>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</si>
  <si>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</si>
  <si>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</si>
  <si>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</si>
  <si>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</si>
  <si>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</si>
  <si>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</si>
  <si>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</si>
  <si>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</si>
  <si>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</si>
  <si>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</si>
  <si>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</si>
  <si>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</si>
  <si>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</si>
  <si>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</si>
  <si>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</si>
  <si>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</si>
  <si>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</si>
  <si>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</si>
  <si>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</si>
  <si>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</si>
  <si>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</si>
  <si>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</si>
  <si>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</si>
  <si>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</si>
  <si>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</si>
  <si>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</si>
  <si>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</si>
  <si>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</si>
  <si>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</si>
  <si>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</si>
  <si>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</si>
  <si>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</si>
  <si>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</si>
  <si>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</si>
  <si>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</si>
  <si>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</si>
  <si>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</si>
  <si>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</si>
  <si>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</si>
  <si>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</si>
  <si>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</si>
  <si>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</si>
  <si>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</si>
  <si>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</si>
  <si>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</si>
  <si>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</si>
  <si>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</si>
  <si>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</si>
  <si>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</si>
  <si>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</si>
  <si>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</si>
  <si>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</si>
  <si>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</si>
  <si>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</si>
  <si>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</si>
  <si>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</si>
  <si>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</si>
  <si>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</si>
  <si>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</si>
  <si>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</si>
  <si>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</si>
  <si>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</si>
  <si>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</si>
  <si>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</si>
  <si>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</si>
  <si>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</si>
  <si>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</si>
  <si>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</si>
  <si>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</si>
  <si>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</si>
  <si>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</si>
  <si>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</si>
  <si>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</si>
  <si>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</si>
  <si>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</si>
  <si>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</si>
  <si>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</si>
  <si>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</si>
  <si>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</si>
  <si>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</si>
  <si>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</si>
  <si>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</si>
  <si>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</si>
  <si>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</si>
  <si>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</si>
  <si>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</si>
  <si>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</si>
  <si>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</si>
  <si>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</si>
  <si>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</si>
  <si>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</si>
  <si>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</si>
  <si>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</si>
  <si>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</si>
  <si>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</si>
  <si>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</si>
  <si>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</si>
  <si>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</si>
  <si>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</si>
  <si>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</si>
  <si>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</si>
  <si>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</si>
  <si>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</si>
  <si>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</si>
  <si>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</si>
  <si>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</si>
  <si>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</si>
  <si>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</si>
  <si>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</si>
  <si>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</si>
  <si>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</si>
  <si>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</si>
  <si>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</si>
  <si>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</si>
  <si>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</si>
  <si>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</si>
  <si>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</si>
  <si>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</si>
  <si>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</si>
  <si>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</si>
  <si>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</si>
  <si>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</si>
  <si>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</si>
  <si>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</si>
  <si>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</si>
  <si>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</si>
  <si>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</si>
  <si>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</si>
  <si>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</si>
  <si>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</si>
  <si>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</si>
  <si>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</si>
  <si>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</si>
  <si>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</si>
  <si>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</si>
  <si>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</si>
  <si>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</si>
  <si>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</si>
  <si>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</si>
  <si>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</si>
  <si>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</si>
  <si>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</si>
  <si>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</si>
  <si>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</si>
  <si>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</si>
  <si>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</si>
  <si>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</si>
  <si>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</si>
  <si>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</si>
  <si>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</si>
  <si>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</si>
  <si>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</si>
  <si>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</si>
  <si>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</si>
  <si>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</si>
  <si>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</si>
  <si>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</si>
  <si>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</si>
  <si>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</si>
  <si>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</si>
  <si>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</si>
  <si>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</si>
  <si>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</si>
  <si>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</si>
  <si>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</si>
  <si>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</si>
  <si>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</si>
  <si>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</si>
  <si>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</si>
  <si>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</si>
  <si>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</si>
  <si>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</si>
  <si>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</si>
  <si>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</si>
  <si>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</si>
  <si>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</si>
  <si>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</si>
  <si>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</si>
  <si>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</si>
  <si>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</si>
  <si>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</si>
  <si>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</si>
  <si>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</si>
  <si>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</si>
  <si>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</si>
  <si>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</si>
  <si>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</si>
  <si>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</si>
  <si>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</si>
  <si>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</si>
  <si>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</si>
  <si>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</si>
  <si>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</si>
  <si>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</si>
  <si>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</si>
  <si>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</si>
  <si>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</si>
  <si>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</si>
  <si>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</si>
  <si>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</si>
  <si>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</si>
  <si>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</si>
  <si>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</si>
  <si>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</si>
  <si>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</si>
  <si>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</si>
  <si>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</si>
  <si>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</si>
  <si>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</si>
  <si>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</si>
  <si>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</si>
  <si>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</si>
  <si>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</si>
  <si>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</si>
  <si>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</si>
  <si>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</si>
  <si>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</si>
  <si>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</si>
  <si>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</si>
  <si>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</si>
  <si>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</si>
  <si>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</si>
  <si>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</si>
  <si>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</si>
  <si>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</si>
  <si>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</si>
  <si>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</si>
  <si>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</si>
  <si>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</si>
  <si>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</si>
  <si>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</si>
  <si>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</si>
  <si>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</si>
  <si>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</si>
  <si>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</si>
  <si>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</si>
  <si>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</si>
  <si>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</si>
  <si>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</si>
  <si>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</si>
  <si>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</si>
  <si>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</si>
  <si>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</si>
  <si>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</si>
  <si>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</si>
  <si>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</si>
  <si>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</si>
  <si>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</si>
  <si>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</si>
  <si>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</si>
  <si>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</si>
  <si>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</si>
  <si>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</si>
  <si>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</si>
  <si>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</si>
  <si>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</si>
  <si>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</si>
  <si>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</si>
  <si>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</si>
  <si>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</si>
  <si>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</si>
  <si>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</si>
  <si>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</si>
  <si>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</si>
  <si>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</si>
  <si>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</si>
  <si>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</si>
  <si>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</si>
  <si>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</si>
  <si>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</si>
  <si>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</si>
  <si>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</si>
  <si>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</si>
  <si>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</si>
  <si>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</si>
  <si>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</si>
  <si>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</si>
  <si>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</si>
  <si>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</si>
  <si>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</si>
  <si>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</si>
  <si>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</si>
  <si>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</si>
  <si>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</si>
  <si>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</si>
  <si>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</si>
  <si>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</si>
  <si>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</si>
  <si>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</si>
  <si>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</si>
  <si>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</si>
  <si>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</si>
  <si>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</si>
  <si>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</si>
  <si>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</si>
  <si>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</si>
  <si>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</si>
  <si>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</si>
  <si>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</si>
  <si>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</si>
  <si>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</si>
  <si>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</si>
  <si>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</si>
  <si>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</si>
  <si>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</si>
  <si>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</si>
  <si>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</si>
  <si>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</si>
  <si>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</si>
  <si>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</si>
  <si>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</si>
  <si>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</si>
  <si>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</si>
  <si>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</si>
  <si>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</si>
  <si>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</si>
  <si>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</si>
  <si>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</si>
  <si>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</si>
  <si>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</si>
  <si>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</si>
  <si>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</si>
  <si>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</si>
  <si>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</si>
  <si>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</si>
  <si>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</si>
  <si>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</si>
  <si>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</si>
  <si>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</si>
  <si>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</si>
  <si>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</si>
  <si>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</si>
  <si>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</si>
  <si>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</si>
  <si>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</si>
  <si>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</si>
  <si>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</si>
  <si>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</si>
  <si>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</si>
  <si>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</si>
  <si>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</si>
  <si>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</si>
  <si>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</si>
  <si>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</si>
  <si>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</si>
  <si>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</si>
  <si>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</si>
  <si>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</si>
  <si>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</si>
  <si>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</si>
  <si>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</si>
  <si>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</si>
  <si>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</si>
  <si>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</si>
  <si>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</si>
  <si>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</si>
  <si>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</si>
  <si>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</si>
  <si>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</si>
  <si>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</si>
  <si>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</si>
  <si>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</si>
  <si>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</si>
  <si>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</si>
  <si>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</si>
  <si>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</si>
  <si>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</si>
  <si>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</si>
  <si>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</si>
  <si>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</si>
  <si>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</si>
  <si>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</si>
  <si>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</si>
  <si>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</si>
  <si>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</si>
  <si>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</si>
  <si>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</si>
  <si>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</si>
  <si>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</si>
  <si>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</si>
  <si>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</si>
  <si>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</si>
  <si>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</si>
  <si>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</si>
  <si>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</si>
  <si>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</si>
  <si>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</si>
  <si>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</si>
  <si>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</si>
  <si>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</si>
  <si>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</si>
  <si>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</si>
  <si>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</si>
  <si>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</si>
  <si>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</si>
  <si>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</si>
  <si>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</si>
  <si>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</si>
  <si>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</si>
  <si>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</si>
  <si>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</si>
  <si>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</si>
  <si>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</si>
  <si>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</si>
  <si>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</si>
  <si>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</si>
  <si>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</si>
  <si>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</si>
  <si>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</si>
  <si>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</si>
  <si>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</si>
  <si>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</si>
  <si>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</si>
  <si>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</si>
  <si>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</si>
  <si>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</si>
  <si>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</si>
  <si>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</si>
  <si>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</si>
  <si>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</si>
  <si>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</si>
  <si>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</si>
  <si>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</si>
  <si>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</si>
  <si>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</si>
  <si>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</si>
  <si>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</si>
  <si>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</si>
  <si>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</si>
  <si>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</si>
  <si>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</si>
  <si>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</si>
  <si>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</si>
  <si>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</si>
  <si>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</si>
  <si>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</si>
  <si>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</si>
  <si>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</si>
  <si>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</si>
  <si>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</si>
  <si>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</si>
  <si>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</si>
  <si>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</si>
  <si>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</si>
  <si>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</si>
  <si>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</si>
  <si>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</si>
  <si>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</si>
  <si>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</si>
  <si>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</si>
  <si>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</si>
  <si>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</si>
  <si>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</si>
  <si>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</si>
  <si>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</si>
  <si>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</si>
  <si>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</si>
  <si>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</si>
  <si>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</si>
  <si>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</si>
  <si>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</si>
  <si>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</si>
  <si>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</si>
  <si>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</si>
  <si>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</si>
  <si>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</si>
  <si>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</si>
  <si>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</si>
  <si>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</si>
  <si>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</si>
  <si>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</si>
  <si>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</si>
  <si>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</si>
  <si>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</si>
  <si>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</si>
  <si>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</si>
  <si>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</si>
  <si>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</si>
  <si>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</si>
  <si>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</si>
  <si>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</si>
  <si>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</si>
  <si>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</si>
  <si>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</si>
  <si>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</si>
  <si>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</si>
  <si>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</si>
  <si>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</si>
  <si>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</si>
  <si>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</si>
  <si>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</si>
  <si>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</si>
  <si>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</si>
  <si>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</si>
  <si>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</si>
  <si>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</si>
  <si>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</si>
  <si>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</si>
  <si>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</si>
  <si>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</si>
  <si>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</si>
  <si>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</si>
  <si>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</si>
  <si>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</si>
  <si>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</si>
  <si>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</si>
  <si>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</si>
  <si>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</si>
  <si>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</si>
  <si>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</si>
  <si>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</si>
  <si>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</si>
  <si>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</si>
  <si>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</si>
  <si>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</si>
  <si>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</si>
  <si>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</si>
  <si>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</si>
  <si>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</si>
  <si>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</si>
  <si>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</si>
  <si>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</si>
  <si>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</si>
  <si>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</si>
  <si>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</si>
  <si>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</si>
  <si>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</si>
  <si>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</si>
  <si>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</si>
  <si>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</si>
  <si>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</si>
  <si>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</si>
  <si>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</si>
  <si>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</si>
  <si>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</si>
  <si>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</si>
  <si>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</si>
  <si>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</si>
  <si>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</si>
  <si>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</si>
  <si>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</si>
  <si>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</si>
  <si>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</si>
  <si>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</si>
  <si>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</si>
  <si>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</si>
  <si>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</si>
  <si>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</si>
  <si>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</si>
  <si>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</si>
  <si>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</si>
  <si>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</si>
  <si>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</si>
  <si>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</si>
  <si>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</si>
  <si>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</si>
  <si>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</si>
  <si>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</si>
  <si>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</si>
  <si>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</si>
  <si>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</si>
  <si>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</si>
  <si>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</si>
  <si>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</si>
  <si>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</si>
  <si>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</si>
  <si>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</si>
  <si>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</si>
  <si>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</si>
  <si>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</si>
  <si>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</si>
  <si>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</si>
  <si>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</si>
  <si>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</si>
  <si>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</si>
  <si>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</si>
  <si>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</si>
  <si>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</si>
  <si>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</si>
  <si>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</si>
  <si>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</si>
  <si>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</si>
  <si>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</si>
  <si>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</si>
  <si>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</si>
  <si>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</si>
  <si>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</si>
  <si>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</si>
  <si>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</si>
  <si>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</si>
  <si>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</si>
  <si>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</si>
  <si>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</si>
  <si>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</si>
  <si>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</si>
  <si>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</si>
  <si>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</si>
  <si>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</si>
  <si>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</si>
  <si>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</si>
  <si>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</si>
  <si>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</si>
  <si>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</si>
  <si>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</si>
  <si>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</si>
  <si>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</si>
  <si>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</si>
  <si>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</si>
  <si>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</si>
  <si>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</si>
  <si>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</si>
  <si>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</si>
  <si>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</si>
  <si>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</si>
  <si>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</si>
  <si>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</si>
  <si>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</si>
  <si>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</si>
  <si>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</si>
  <si>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</si>
  <si>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</si>
  <si>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</si>
  <si>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</si>
  <si>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</si>
  <si>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</si>
  <si>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</si>
  <si>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</si>
  <si>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</si>
  <si>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</si>
  <si>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</si>
  <si>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</si>
  <si>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</si>
  <si>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</si>
  <si>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</si>
  <si>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</si>
  <si>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</si>
  <si>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</si>
  <si>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</si>
  <si>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</si>
  <si>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</si>
  <si>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</si>
  <si>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</si>
  <si>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</si>
  <si>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</si>
  <si>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</si>
  <si>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</si>
  <si>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</si>
  <si>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</si>
  <si>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</si>
  <si>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</si>
  <si>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</si>
  <si>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</si>
  <si>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</si>
  <si>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</si>
  <si>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</si>
  <si>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</si>
  <si>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</si>
  <si>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</si>
  <si>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</si>
  <si>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</si>
  <si>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</si>
  <si>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</si>
  <si>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</si>
  <si>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</si>
  <si>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</si>
  <si>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</si>
  <si>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</si>
  <si>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</si>
  <si>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</si>
  <si>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</si>
  <si>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</si>
  <si>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</si>
  <si>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</si>
  <si>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</si>
  <si>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</si>
  <si>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</si>
  <si>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</si>
  <si>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</si>
  <si>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</si>
  <si>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</si>
  <si>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</si>
  <si>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</si>
  <si>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</si>
  <si>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</si>
  <si>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</si>
  <si>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</si>
  <si>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</si>
  <si>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</si>
  <si>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</si>
  <si>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</si>
  <si>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</si>
  <si>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</si>
  <si>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</si>
  <si>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</si>
  <si>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</si>
  <si>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</si>
  <si>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</si>
  <si>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</si>
  <si>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</si>
  <si>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</si>
  <si>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</si>
  <si>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</si>
  <si>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</si>
  <si>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</si>
  <si>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</si>
  <si>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</si>
  <si>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</si>
  <si>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</si>
  <si>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</si>
  <si>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</si>
  <si>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</si>
  <si>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</si>
  <si>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</si>
  <si>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</si>
  <si>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</si>
  <si>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</si>
  <si>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</si>
  <si>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</si>
  <si>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</si>
  <si>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</si>
  <si>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</si>
  <si>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</si>
  <si>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</si>
  <si>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</si>
  <si>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</si>
  <si>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</si>
  <si>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</si>
  <si>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</si>
  <si>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</si>
  <si>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</si>
  <si>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</si>
  <si>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</si>
  <si>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</si>
  <si>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</si>
  <si>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</si>
  <si>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</si>
  <si>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</si>
  <si>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</si>
  <si>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</si>
  <si>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</si>
  <si>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</si>
  <si>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</si>
  <si>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</si>
  <si>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</si>
  <si>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</si>
  <si>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</si>
  <si>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</si>
  <si>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</si>
  <si>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</si>
  <si>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</si>
  <si>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</si>
  <si>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</si>
  <si>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</si>
  <si>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</si>
  <si>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</si>
  <si>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</si>
  <si>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</si>
  <si>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</si>
  <si>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</si>
  <si>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</si>
  <si>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</si>
  <si>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</si>
  <si>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</si>
  <si>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</si>
  <si>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</si>
  <si>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</si>
  <si>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</si>
  <si>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</si>
  <si>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</si>
  <si>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</si>
  <si>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</si>
  <si>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</si>
  <si>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</si>
  <si>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</si>
  <si>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</si>
  <si>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</si>
  <si>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</si>
  <si>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</si>
  <si>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</si>
  <si>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</si>
  <si>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</si>
  <si>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</si>
  <si>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</si>
  <si>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</si>
  <si>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</si>
  <si>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</si>
  <si>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</si>
  <si>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</si>
  <si>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</si>
  <si>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</si>
  <si>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</si>
  <si>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</si>
  <si>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</si>
  <si>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</si>
  <si>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</si>
  <si>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</si>
  <si>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</si>
  <si>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</si>
  <si>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</si>
  <si>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</si>
  <si>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</si>
  <si>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</si>
  <si>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</si>
  <si>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</si>
  <si>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</si>
  <si>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</si>
  <si>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</si>
  <si>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</si>
  <si>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</si>
  <si>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</si>
  <si>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</si>
  <si>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</si>
  <si>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</si>
  <si>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</si>
  <si>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</si>
  <si>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</si>
  <si>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</si>
  <si>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</si>
  <si>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</si>
  <si>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</si>
  <si>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</si>
  <si>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</si>
  <si>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</si>
  <si>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</si>
  <si>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</si>
  <si>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</si>
  <si>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</si>
  <si>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</si>
  <si>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</si>
  <si>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</si>
  <si>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</si>
  <si>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</si>
  <si>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</si>
  <si>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</si>
  <si>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</si>
  <si>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</si>
  <si>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</si>
  <si>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</si>
  <si>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</si>
  <si>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</si>
  <si>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</si>
  <si>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</si>
  <si>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</si>
  <si>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</si>
  <si>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</si>
  <si>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</si>
  <si>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</si>
  <si>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</si>
  <si>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</si>
  <si>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</si>
  <si>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</si>
  <si>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</si>
  <si>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</si>
  <si>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</si>
  <si>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</si>
  <si>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</si>
  <si>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</si>
  <si>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</si>
  <si>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</si>
  <si>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</si>
  <si>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</si>
  <si>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</si>
  <si>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</si>
  <si>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</si>
  <si>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</si>
  <si>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</si>
  <si>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</si>
  <si>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</si>
  <si>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</si>
  <si>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</si>
  <si>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</si>
  <si>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</si>
  <si>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</si>
  <si>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</si>
  <si>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</si>
  <si>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</si>
  <si>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</si>
  <si>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</si>
  <si>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</si>
  <si>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</si>
  <si>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</si>
  <si>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</si>
  <si>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</si>
  <si>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</si>
  <si>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</si>
  <si>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</si>
  <si>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</si>
  <si>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</si>
  <si>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</si>
  <si>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</si>
  <si>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</si>
  <si>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</si>
  <si>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</si>
  <si>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</si>
  <si>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</si>
  <si>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</si>
  <si>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</si>
  <si>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</si>
  <si>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</si>
  <si>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</si>
  <si>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</si>
  <si>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</si>
  <si>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</si>
  <si>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</si>
  <si>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</si>
  <si>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</si>
  <si>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</si>
  <si>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</si>
  <si>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</si>
  <si>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</si>
  <si>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</si>
  <si>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</si>
  <si>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</si>
  <si>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</si>
  <si>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</si>
  <si>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</si>
  <si>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</si>
  <si>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</si>
  <si>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</si>
  <si>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</si>
  <si>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</si>
  <si>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</si>
  <si>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</si>
  <si>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</si>
  <si>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</si>
  <si>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</si>
  <si>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</si>
  <si>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</si>
  <si>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</si>
  <si>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</si>
  <si>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</si>
  <si>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</si>
  <si>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</si>
  <si>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</si>
  <si>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</si>
  <si>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</si>
  <si>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</si>
  <si>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</si>
  <si>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</si>
  <si>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</si>
  <si>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</si>
  <si>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</si>
  <si>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</si>
  <si>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</si>
  <si>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</si>
  <si>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</si>
  <si>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</si>
  <si>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</si>
  <si>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</si>
  <si>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</si>
  <si>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</si>
  <si>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</si>
  <si>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</si>
  <si>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</si>
  <si>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</si>
  <si>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</si>
  <si>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</si>
  <si>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</si>
  <si>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</si>
  <si>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</si>
  <si>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</si>
  <si>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</si>
  <si>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</si>
  <si>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</si>
  <si>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</si>
  <si>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</si>
  <si>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</si>
  <si>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</si>
  <si>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</si>
  <si>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</si>
  <si>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</si>
  <si>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</si>
  <si>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</si>
  <si>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</si>
  <si>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</si>
  <si>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</si>
  <si>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</si>
  <si>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</si>
  <si>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</si>
  <si>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</si>
  <si>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</si>
  <si>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</si>
  <si>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</si>
  <si>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</si>
  <si>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</si>
  <si>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</si>
  <si>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</si>
  <si>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</si>
  <si>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</si>
  <si>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</si>
  <si>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</si>
  <si>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</si>
  <si>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</si>
  <si>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</si>
  <si>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</si>
  <si>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</si>
  <si>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</si>
  <si>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</si>
  <si>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</si>
  <si>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</si>
  <si>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</si>
  <si>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</si>
  <si>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</si>
  <si>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</si>
  <si>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</si>
  <si>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</si>
  <si>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</si>
  <si>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</si>
  <si>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</si>
  <si>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</si>
  <si>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</si>
  <si>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</si>
  <si>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</si>
  <si>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</si>
  <si>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</si>
  <si>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</si>
  <si>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</si>
  <si>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</si>
  <si>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</si>
  <si>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</si>
  <si>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</si>
  <si>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</si>
  <si>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</si>
  <si>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</si>
  <si>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</si>
  <si>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</si>
  <si>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</si>
  <si>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</si>
  <si>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</si>
  <si>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</si>
  <si>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</si>
  <si>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</si>
  <si>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</si>
  <si>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</si>
  <si>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</si>
  <si>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</si>
  <si>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</si>
  <si>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</si>
  <si>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</si>
  <si>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</si>
  <si>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</si>
  <si>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</si>
  <si>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</si>
  <si>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</si>
  <si>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</si>
  <si>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</si>
  <si>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</si>
  <si>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</si>
  <si>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</si>
  <si>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</si>
  <si>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</si>
  <si>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</si>
  <si>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</si>
  <si>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</si>
  <si>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</si>
  <si>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</si>
  <si>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</si>
  <si>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</si>
  <si>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</si>
  <si>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</si>
  <si>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</si>
  <si>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</si>
  <si>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</si>
  <si>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</si>
  <si>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</si>
  <si>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</si>
  <si>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</si>
  <si>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</si>
  <si>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</si>
  <si>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</si>
  <si>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</si>
  <si>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</si>
  <si>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</si>
  <si>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</si>
  <si>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</si>
  <si>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</si>
  <si>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</si>
  <si>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</si>
  <si>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</si>
  <si>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</si>
  <si>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</si>
  <si>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</si>
  <si>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</si>
  <si>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</si>
  <si>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</si>
  <si>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</si>
  <si>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</si>
  <si>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</si>
  <si>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</si>
  <si>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</si>
  <si>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</si>
  <si>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</si>
  <si>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</si>
  <si>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</si>
  <si>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</si>
  <si>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</si>
  <si>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</si>
  <si>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</si>
  <si>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</si>
  <si>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</si>
  <si>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</si>
  <si>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</si>
  <si>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</si>
  <si>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</si>
  <si>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</si>
  <si>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</si>
  <si>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</si>
  <si>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</si>
  <si>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</si>
  <si>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</si>
  <si>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</si>
  <si>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</si>
  <si>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</si>
  <si>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</si>
  <si>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</si>
  <si>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</si>
  <si>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</si>
  <si>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</si>
  <si>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</si>
  <si>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</si>
  <si>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</si>
  <si>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</si>
  <si>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</si>
  <si>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</si>
  <si>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</si>
  <si>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</si>
  <si>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</si>
  <si>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</si>
  <si>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</si>
  <si>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</si>
  <si>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</si>
  <si>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</si>
  <si>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</si>
  <si>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</si>
  <si>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</si>
  <si>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</si>
  <si>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</si>
  <si>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</si>
  <si>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</si>
  <si>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</si>
  <si>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</si>
  <si>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</si>
  <si>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</si>
  <si>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</si>
  <si>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</si>
  <si>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</si>
  <si>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</si>
  <si>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</si>
  <si>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</si>
  <si>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</si>
  <si>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</si>
  <si>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</si>
  <si>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</si>
  <si>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</si>
  <si>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</si>
  <si>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</si>
  <si>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</si>
  <si>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</si>
  <si>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</si>
  <si>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</si>
  <si>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</si>
  <si>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</si>
  <si>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</si>
  <si>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</si>
  <si>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</si>
  <si>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</si>
  <si>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</si>
  <si>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</si>
  <si>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</si>
  <si>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</si>
  <si>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</si>
  <si>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</si>
  <si>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</si>
  <si>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</si>
  <si>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</si>
  <si>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</si>
  <si>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</si>
  <si>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</si>
  <si>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</si>
  <si>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</si>
  <si>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</si>
  <si>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</si>
  <si>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</si>
  <si>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</si>
  <si>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</si>
  <si>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</si>
  <si>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</si>
  <si>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</si>
  <si>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</si>
  <si>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</si>
  <si>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</si>
  <si>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</si>
  <si>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</si>
  <si>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</si>
  <si>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</si>
  <si>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</si>
  <si>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</si>
  <si>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</si>
  <si>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</si>
  <si>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</si>
  <si>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</si>
  <si>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</si>
  <si>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</si>
  <si>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</si>
  <si>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</si>
  <si>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</si>
  <si>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</si>
  <si>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</si>
  <si>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</si>
  <si>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</si>
  <si>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</si>
  <si>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</si>
  <si>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</si>
  <si>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</si>
  <si>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</si>
  <si>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</si>
  <si>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</si>
  <si>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</si>
  <si>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</si>
  <si>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</si>
  <si>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</si>
  <si>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</si>
  <si>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</si>
  <si>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</si>
  <si>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</si>
  <si>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</si>
  <si>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</si>
  <si>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</si>
  <si>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</si>
  <si>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</si>
  <si>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</si>
  <si>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</si>
  <si>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</si>
  <si>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</si>
  <si>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</si>
  <si>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</si>
  <si>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</si>
  <si>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</si>
  <si>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</si>
  <si>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</si>
  <si>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</si>
  <si>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</si>
  <si>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</si>
  <si>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</si>
  <si>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</si>
  <si>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</si>
  <si>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</si>
  <si>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</si>
  <si>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</si>
  <si>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</si>
  <si>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</si>
  <si>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</si>
  <si>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</si>
  <si>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</si>
  <si>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</si>
  <si>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</si>
  <si>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</si>
  <si>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</si>
  <si>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</si>
  <si>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</si>
  <si>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</si>
  <si>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</si>
  <si>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</si>
  <si>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</si>
  <si>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</si>
  <si>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</si>
  <si>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</si>
  <si>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</si>
  <si>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</si>
  <si>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</si>
  <si>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</si>
  <si>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</si>
  <si>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</si>
  <si>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</si>
  <si>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</si>
  <si>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</si>
  <si>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</si>
  <si>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</si>
  <si>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</si>
  <si>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</si>
  <si>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</si>
  <si>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</si>
  <si>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</si>
  <si>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</si>
  <si>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</si>
  <si>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</si>
  <si>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</si>
  <si>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</si>
  <si>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</si>
  <si>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</si>
  <si>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</si>
  <si>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</si>
  <si>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</si>
  <si>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</si>
  <si>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</si>
  <si>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</si>
  <si>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</si>
  <si>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</si>
  <si>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</si>
  <si>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</si>
  <si>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</si>
  <si>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</si>
  <si>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</si>
  <si>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</si>
  <si>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</si>
  <si>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</si>
  <si>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</si>
  <si>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</si>
  <si>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</si>
  <si>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</si>
  <si>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</si>
  <si>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</si>
  <si>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</si>
  <si>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</si>
  <si>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</si>
  <si>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</si>
  <si>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</si>
  <si>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</si>
  <si>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</si>
  <si>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</si>
  <si>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</si>
  <si>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</si>
  <si>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</si>
  <si>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</si>
  <si>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</si>
  <si>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</si>
  <si>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</si>
  <si>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</si>
  <si>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</si>
  <si>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</si>
  <si>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</si>
  <si>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</si>
  <si>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</si>
  <si>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</si>
  <si>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</si>
  <si>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</si>
  <si>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</si>
  <si>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</si>
  <si>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</si>
  <si>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</si>
  <si>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</si>
  <si>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</si>
  <si>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</si>
  <si>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</si>
  <si>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</si>
  <si>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</si>
  <si>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</si>
  <si>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</si>
  <si>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</si>
  <si>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</si>
  <si>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</si>
  <si>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</si>
  <si>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</si>
  <si>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</si>
  <si>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</si>
  <si>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</si>
  <si>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</si>
  <si>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</si>
  <si>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</si>
  <si>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</si>
  <si>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</si>
  <si>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</si>
  <si>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</si>
  <si>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</si>
  <si>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</si>
  <si>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</si>
  <si>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</si>
  <si>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</si>
  <si>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</si>
  <si>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</si>
  <si>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</si>
  <si>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</si>
  <si>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</si>
  <si>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</si>
  <si>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</si>
  <si>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</si>
  <si>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</si>
  <si>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</si>
  <si>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</si>
  <si>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</si>
  <si>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</si>
  <si>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</si>
  <si>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</si>
  <si>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</si>
  <si>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</si>
  <si>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</si>
  <si>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</si>
  <si>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</si>
  <si>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</si>
  <si>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</si>
  <si>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</si>
  <si>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</si>
  <si>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</si>
  <si>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</si>
  <si>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</si>
  <si>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</si>
  <si>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</si>
  <si>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</si>
  <si>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</si>
  <si>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</si>
  <si>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</si>
  <si>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</si>
  <si>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</si>
  <si>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</si>
  <si>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</si>
  <si>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</si>
  <si>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</si>
  <si>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</si>
  <si>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</si>
  <si>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</si>
  <si>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</si>
  <si>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</si>
  <si>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</si>
  <si>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</si>
  <si>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</si>
  <si>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</si>
  <si>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</si>
  <si>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</si>
  <si>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</si>
  <si>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</si>
  <si>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</si>
  <si>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</si>
  <si>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</si>
  <si>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</si>
  <si>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</si>
  <si>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</si>
  <si>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</si>
  <si>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</si>
  <si>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</si>
  <si>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</si>
  <si>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</si>
  <si>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</si>
  <si>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</si>
  <si>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</si>
  <si>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</si>
  <si>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</si>
  <si>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</si>
  <si>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</si>
  <si>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</si>
  <si>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</si>
  <si>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</si>
  <si>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</si>
  <si>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</si>
  <si>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</si>
  <si>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</si>
  <si>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</si>
  <si>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</si>
  <si>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</si>
  <si>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</si>
  <si>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</si>
  <si>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</si>
  <si>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</si>
  <si>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</si>
  <si>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</si>
  <si>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</si>
  <si>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</si>
  <si>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</si>
  <si>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</si>
  <si>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</si>
  <si>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</si>
  <si>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</si>
  <si>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</si>
  <si>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</si>
  <si>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</si>
  <si>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</si>
  <si>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</si>
  <si>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</si>
  <si>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</si>
  <si>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</si>
  <si>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</si>
  <si>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</si>
  <si>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</si>
  <si>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</si>
  <si>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</si>
  <si>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</si>
  <si>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</si>
  <si>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</si>
  <si>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</si>
  <si>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</si>
  <si>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</si>
  <si>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</si>
  <si>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</si>
  <si>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</si>
  <si>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</si>
  <si>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</si>
  <si>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</si>
  <si>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</si>
  <si>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</si>
  <si>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</si>
  <si>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</si>
  <si>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</si>
  <si>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</si>
  <si>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</si>
  <si>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</si>
  <si>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</si>
  <si>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</si>
  <si>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</si>
  <si>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</si>
  <si>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</si>
  <si>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</si>
  <si>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</si>
  <si>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</si>
  <si>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</si>
  <si>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</si>
  <si>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</si>
  <si>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</si>
  <si>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</si>
  <si>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</si>
  <si>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</si>
  <si>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</si>
  <si>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</si>
  <si>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</si>
  <si>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</si>
  <si>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</si>
  <si>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</si>
  <si>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</si>
  <si>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</si>
  <si>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</si>
  <si>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</si>
  <si>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</si>
  <si>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</si>
  <si>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</si>
  <si>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</si>
  <si>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</si>
  <si>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</si>
  <si>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</si>
  <si>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</si>
  <si>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</si>
  <si>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</si>
  <si>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</si>
  <si>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</si>
  <si>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</si>
  <si>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</si>
  <si>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</si>
  <si>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</si>
  <si>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</si>
  <si>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</si>
  <si>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</si>
  <si>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</si>
  <si>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</si>
  <si>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</si>
  <si>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</si>
  <si>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</si>
  <si>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</si>
  <si>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</si>
  <si>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</si>
  <si>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</si>
  <si>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</si>
  <si>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</si>
  <si>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</si>
  <si>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</si>
  <si>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</si>
  <si>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</si>
  <si>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</si>
  <si>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</si>
  <si>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</si>
  <si>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</si>
  <si>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</si>
  <si>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</si>
  <si>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</si>
  <si>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</si>
  <si>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</si>
  <si>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</si>
  <si>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</si>
  <si>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</si>
  <si>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</si>
  <si>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</si>
  <si>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</si>
  <si>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</si>
  <si>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</si>
  <si>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</si>
  <si>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</si>
  <si>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</si>
  <si>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</si>
  <si>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</si>
  <si>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</si>
  <si>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</si>
  <si>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</si>
  <si>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</si>
  <si>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</si>
  <si>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</si>
  <si>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</si>
  <si>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</si>
  <si>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</si>
  <si>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</si>
  <si>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</si>
  <si>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</si>
  <si>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</si>
  <si>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</si>
  <si>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</si>
  <si>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</si>
  <si>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</si>
  <si>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</si>
  <si>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</si>
  <si>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</si>
  <si>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</si>
  <si>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</si>
  <si>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</si>
  <si>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</si>
  <si>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</si>
  <si>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</si>
  <si>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</si>
  <si>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</si>
  <si>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</si>
  <si>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</si>
  <si>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</si>
  <si>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</si>
  <si>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</si>
  <si>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</si>
  <si>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</si>
  <si>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</si>
  <si>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</si>
  <si>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</si>
  <si>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</si>
  <si>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</si>
  <si>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</si>
  <si>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</si>
  <si>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</si>
  <si>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</si>
  <si>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</si>
  <si>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</si>
  <si>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</si>
  <si>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</si>
  <si>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</si>
  <si>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</si>
  <si>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</si>
  <si>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</si>
  <si>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</si>
  <si>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</si>
  <si>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</si>
  <si>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</si>
  <si>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</si>
  <si>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</si>
  <si>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</si>
  <si>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</si>
  <si>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</si>
  <si>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</si>
  <si>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</si>
  <si>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</si>
  <si>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</si>
  <si>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</si>
  <si>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</si>
  <si>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</si>
  <si>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</si>
  <si>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</si>
  <si>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</si>
  <si>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</si>
  <si>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</si>
  <si>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</si>
  <si>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</si>
  <si>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</si>
  <si>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</si>
  <si>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</si>
  <si>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</si>
  <si>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</si>
  <si>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</si>
  <si>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</si>
  <si>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</si>
  <si>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</si>
  <si>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</si>
  <si>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</si>
  <si>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</si>
  <si>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</si>
  <si>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</si>
  <si>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</si>
  <si>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</si>
  <si>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</si>
  <si>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</si>
  <si>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</si>
  <si>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</si>
  <si>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</si>
  <si>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</si>
  <si>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</si>
  <si>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</si>
  <si>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</si>
  <si>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</si>
  <si>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</si>
  <si>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</si>
  <si>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</si>
  <si>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</si>
  <si>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</si>
  <si>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</si>
  <si>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</si>
  <si>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</si>
  <si>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</si>
  <si>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</si>
  <si>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</si>
  <si>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</si>
  <si>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</si>
  <si>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</si>
  <si>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</si>
  <si>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</si>
  <si>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</si>
  <si>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</si>
  <si>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</si>
  <si>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</si>
  <si>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</si>
  <si>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</si>
  <si>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</si>
  <si>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</si>
  <si>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</si>
  <si>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</si>
  <si>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</si>
  <si>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</si>
  <si>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</si>
  <si>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</si>
  <si>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</si>
  <si>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</si>
  <si>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</si>
  <si>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</si>
  <si>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</si>
  <si>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</si>
  <si>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</si>
  <si>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</si>
  <si>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</si>
  <si>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</si>
  <si>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</si>
  <si>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</si>
  <si>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</si>
  <si>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</si>
  <si>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</si>
  <si>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</si>
  <si>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</si>
  <si>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</si>
  <si>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</si>
  <si>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</si>
  <si>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</si>
  <si>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</si>
  <si>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</si>
  <si>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</si>
  <si>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</si>
  <si>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</si>
  <si>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</si>
  <si>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</si>
  <si>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</si>
  <si>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</si>
  <si>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</si>
  <si>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</si>
  <si>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</si>
  <si>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</si>
  <si>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</si>
  <si>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</si>
  <si>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</si>
  <si>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</si>
  <si>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</si>
  <si>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</si>
  <si>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</si>
  <si>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</si>
  <si>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</si>
  <si>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</si>
  <si>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</si>
  <si>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</si>
  <si>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</si>
  <si>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</si>
  <si>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</si>
  <si>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</si>
  <si>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</si>
  <si>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</si>
  <si>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</si>
  <si>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</si>
  <si>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</si>
  <si>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</si>
  <si>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</si>
  <si>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</si>
  <si>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</si>
  <si>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</si>
  <si>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</si>
  <si>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</si>
  <si>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</si>
  <si>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</si>
  <si>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</si>
  <si>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</si>
  <si>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</si>
  <si>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</si>
  <si>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</si>
  <si>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</si>
  <si>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</si>
  <si>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</si>
  <si>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</si>
  <si>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</si>
  <si>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</si>
  <si>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</si>
  <si>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</si>
  <si>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</si>
  <si>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</si>
  <si>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</si>
  <si>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</si>
  <si>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</si>
  <si>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</si>
  <si>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</si>
  <si>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</si>
  <si>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</si>
  <si>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</si>
  <si>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</si>
  <si>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</si>
  <si>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</si>
  <si>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</si>
  <si>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</si>
  <si>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</si>
  <si>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</si>
  <si>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</si>
  <si>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</si>
  <si>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</si>
  <si>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</si>
  <si>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</si>
  <si>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</si>
  <si>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</si>
  <si>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</si>
  <si>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</si>
  <si>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</si>
  <si>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</si>
  <si>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</si>
  <si>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</si>
  <si>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</si>
  <si>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</si>
  <si>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</si>
  <si>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</si>
  <si>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</si>
  <si>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</si>
  <si>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</si>
  <si>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</si>
  <si>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</si>
  <si>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</si>
  <si>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</si>
  <si>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</si>
  <si>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</si>
  <si>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</si>
  <si>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</si>
  <si>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</si>
  <si>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</si>
  <si>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</si>
  <si>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</si>
  <si>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</si>
  <si>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</si>
  <si>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</si>
  <si>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</si>
  <si>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</si>
  <si>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</si>
  <si>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</si>
  <si>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</si>
  <si>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</si>
  <si>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</si>
  <si>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</si>
  <si>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</si>
  <si>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</si>
  <si>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</si>
  <si>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</si>
  <si>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</si>
  <si>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</si>
  <si>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</si>
  <si>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</si>
  <si>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</si>
  <si>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</si>
  <si>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</si>
  <si>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</si>
  <si>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</si>
  <si>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</si>
  <si>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</si>
  <si>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</si>
  <si>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</si>
  <si>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</si>
  <si>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</si>
  <si>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</si>
  <si>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</si>
  <si>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</si>
  <si>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</si>
  <si>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</si>
  <si>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</si>
  <si>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</si>
  <si>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</si>
  <si>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</si>
  <si>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</si>
  <si>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</si>
  <si>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</si>
  <si>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</si>
  <si>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</si>
  <si>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</si>
  <si>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</si>
  <si>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</si>
  <si>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</si>
  <si>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</si>
  <si>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</si>
  <si>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</si>
  <si>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</si>
  <si>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</si>
  <si>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</si>
  <si>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</si>
  <si>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</si>
  <si>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</si>
  <si>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</si>
  <si>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</si>
  <si>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</si>
  <si>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</si>
  <si>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</si>
  <si>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</si>
  <si>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</si>
  <si>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</si>
  <si>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</si>
  <si>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</si>
  <si>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</si>
  <si>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</si>
  <si>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</si>
  <si>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</si>
  <si>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</si>
  <si>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</si>
  <si>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</si>
  <si>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</si>
  <si>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</si>
  <si>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</si>
  <si>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</si>
  <si>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</si>
  <si>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</si>
  <si>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</si>
  <si>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</si>
  <si>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</si>
  <si>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</si>
  <si>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</si>
  <si>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</si>
  <si>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</si>
  <si>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</si>
  <si>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</si>
  <si>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</si>
  <si>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</si>
  <si>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</si>
  <si>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</si>
  <si>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</si>
  <si>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</si>
  <si>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</si>
  <si>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</si>
  <si>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</si>
  <si>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</si>
  <si>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</si>
  <si>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</si>
  <si>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</si>
  <si>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</si>
  <si>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</si>
  <si>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</si>
  <si>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</si>
  <si>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</si>
  <si>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</si>
  <si>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</si>
  <si>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</si>
  <si>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</si>
  <si>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</si>
  <si>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</si>
  <si>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</si>
  <si>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</si>
  <si>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</si>
  <si>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</si>
  <si>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</si>
  <si>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</si>
  <si>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</si>
  <si>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</si>
  <si>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</si>
  <si>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</si>
  <si>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</si>
  <si>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</si>
  <si>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</si>
  <si>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</si>
  <si>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</si>
  <si>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</si>
  <si>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</si>
  <si>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</si>
  <si>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</si>
  <si>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</si>
  <si>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</si>
  <si>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</si>
  <si>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</si>
  <si>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</si>
  <si>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</si>
  <si>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</si>
  <si>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</si>
  <si>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</si>
  <si>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</si>
  <si>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</si>
  <si>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</si>
  <si>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</si>
  <si>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</si>
  <si>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</si>
  <si>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</si>
  <si>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</si>
  <si>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</si>
  <si>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</si>
  <si>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</si>
  <si>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</si>
  <si>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</si>
  <si>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</si>
  <si>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</si>
  <si>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</si>
  <si>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</si>
  <si>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</si>
  <si>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</si>
  <si>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</si>
  <si>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</si>
  <si>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</si>
  <si>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</si>
  <si>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</si>
  <si>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</si>
  <si>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</si>
  <si>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</si>
  <si>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</si>
  <si>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</si>
  <si>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</si>
  <si>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</si>
  <si>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</si>
  <si>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</si>
  <si>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</si>
  <si>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</si>
  <si>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</si>
  <si>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</si>
  <si>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</si>
  <si>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</si>
  <si>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</si>
  <si>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</si>
  <si>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</si>
  <si>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</si>
  <si>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</si>
  <si>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</si>
  <si>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</si>
  <si>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</si>
  <si>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</si>
  <si>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</si>
  <si>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</si>
  <si>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</si>
  <si>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</si>
  <si>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</si>
  <si>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</si>
  <si>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</si>
  <si>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</si>
  <si>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</si>
  <si>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</si>
  <si>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</si>
  <si>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</si>
  <si>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</si>
  <si>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</si>
  <si>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</si>
  <si>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</si>
  <si>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</si>
  <si>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</si>
  <si>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</si>
  <si>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</si>
  <si>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</si>
  <si>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</si>
  <si>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</si>
  <si>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</si>
  <si>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</si>
  <si>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</si>
  <si>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</si>
  <si>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</si>
  <si>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</si>
  <si>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</si>
  <si>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</si>
  <si>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</si>
  <si>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</si>
  <si>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</si>
  <si>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</si>
  <si>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</si>
  <si>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</si>
  <si>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</si>
  <si>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</si>
  <si>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</si>
  <si>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</si>
  <si>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</si>
  <si>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</si>
  <si>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</si>
  <si>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</si>
  <si>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</si>
  <si>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</si>
  <si>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</si>
  <si>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</si>
  <si>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</si>
  <si>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</si>
  <si>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</si>
  <si>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</si>
  <si>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</si>
  <si>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</si>
  <si>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</si>
  <si>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</si>
  <si>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</si>
  <si>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</si>
  <si>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</si>
  <si>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</si>
  <si>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</si>
  <si>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</si>
  <si>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</si>
  <si>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</si>
  <si>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</si>
  <si>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</si>
  <si>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</si>
  <si>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</si>
  <si>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</si>
  <si>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</si>
  <si>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</si>
  <si>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</si>
  <si>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</si>
  <si>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</si>
  <si>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</si>
  <si>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</si>
  <si>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</si>
  <si>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</si>
  <si>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</si>
  <si>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</si>
  <si>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</si>
  <si>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</si>
  <si>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</si>
  <si>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</si>
  <si>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</si>
  <si>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</si>
  <si>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</si>
  <si>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</si>
  <si>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</si>
  <si>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</si>
  <si>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</si>
  <si>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</si>
  <si>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</si>
  <si>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</si>
  <si>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</si>
  <si>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</si>
  <si>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</si>
  <si>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</si>
  <si>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</si>
  <si>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</si>
  <si>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</si>
  <si>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</si>
  <si>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</si>
  <si>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</si>
  <si>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</si>
  <si>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</si>
  <si>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</si>
  <si>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</si>
  <si>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</si>
  <si>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</si>
  <si>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</si>
  <si>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</si>
  <si>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</si>
  <si>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</si>
  <si>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</si>
  <si>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</si>
  <si>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</si>
  <si>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</si>
  <si>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</si>
  <si>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</si>
  <si>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</si>
  <si>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</si>
  <si>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</si>
  <si>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</si>
  <si>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</si>
  <si>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</si>
  <si>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</si>
  <si>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</si>
  <si>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</si>
  <si>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</si>
  <si>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</si>
  <si>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</si>
  <si>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</si>
  <si>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</si>
  <si>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</si>
  <si>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</si>
  <si>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</si>
  <si>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</si>
  <si>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</si>
  <si>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</si>
  <si>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</si>
  <si>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</si>
  <si>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</si>
  <si>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</si>
  <si>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</si>
  <si>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</si>
  <si>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</si>
  <si>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</si>
  <si>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</si>
  <si>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</si>
  <si>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</si>
  <si>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</si>
  <si>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</si>
  <si>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</si>
  <si>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</si>
  <si>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</si>
  <si>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</si>
  <si>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</si>
  <si>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</si>
  <si>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</si>
  <si>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</si>
  <si>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</si>
  <si>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</si>
  <si>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</si>
  <si>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</si>
  <si>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</si>
  <si>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</si>
  <si>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</si>
  <si>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</si>
  <si>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</si>
  <si>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</si>
  <si>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</si>
  <si>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</si>
  <si>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</si>
  <si>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</si>
  <si>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</si>
  <si>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</si>
  <si>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</si>
  <si>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</si>
  <si>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</si>
  <si>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</si>
  <si>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</si>
  <si>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</si>
  <si>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</si>
  <si>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</si>
  <si>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</si>
  <si>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</si>
  <si>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</si>
  <si>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</si>
  <si>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</si>
  <si>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</si>
  <si>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</si>
  <si>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</si>
  <si>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</si>
  <si>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</si>
  <si>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</si>
  <si>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</si>
  <si>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</si>
  <si>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</si>
  <si>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</si>
  <si>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</si>
  <si>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</si>
  <si>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</si>
  <si>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</si>
  <si>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</si>
  <si>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</si>
  <si>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</si>
  <si>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</si>
  <si>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</si>
  <si>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</si>
  <si>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</si>
  <si>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</si>
  <si>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</si>
  <si>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</si>
  <si>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</si>
  <si>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</si>
  <si>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</si>
  <si>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</si>
  <si>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</si>
  <si>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</si>
  <si>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</si>
  <si>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</si>
  <si>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</si>
  <si>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</si>
  <si>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</si>
  <si>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</si>
  <si>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</si>
  <si>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</si>
  <si>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</si>
  <si>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</si>
  <si>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</si>
  <si>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</si>
  <si>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</si>
  <si>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</si>
  <si>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</si>
  <si>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</si>
  <si>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</si>
  <si>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</si>
  <si>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</si>
  <si>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</si>
  <si>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</si>
  <si>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</si>
  <si>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</si>
  <si>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</si>
  <si>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</si>
  <si>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</si>
  <si>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</si>
  <si>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</si>
  <si>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</si>
  <si>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</si>
  <si>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</si>
  <si>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</si>
  <si>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</si>
  <si>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</si>
  <si>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</si>
  <si>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</si>
  <si>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</si>
  <si>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</si>
  <si>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</si>
  <si>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</si>
  <si>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</si>
  <si>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</si>
  <si>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</si>
  <si>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</si>
  <si>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</si>
  <si>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</si>
  <si>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</si>
  <si>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</si>
  <si>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</si>
  <si>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</si>
  <si>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</si>
  <si>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</si>
  <si>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</si>
  <si>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</si>
  <si>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</si>
  <si>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</si>
  <si>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</si>
  <si>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</si>
  <si>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</si>
  <si>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</si>
  <si>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</si>
  <si>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</si>
  <si>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</si>
  <si>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</si>
  <si>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</si>
  <si>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</si>
  <si>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</si>
  <si>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</si>
  <si>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</si>
  <si>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</si>
  <si>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</si>
  <si>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</si>
  <si>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</si>
  <si>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</si>
  <si>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</si>
  <si>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</si>
  <si>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</si>
  <si>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</si>
  <si>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</si>
  <si>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</si>
  <si>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</si>
  <si>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</si>
  <si>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</si>
  <si>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</si>
  <si>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</si>
  <si>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</si>
  <si>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</si>
  <si>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</si>
  <si>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</si>
  <si>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</si>
  <si>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</si>
  <si>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</si>
  <si>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</si>
  <si>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</si>
  <si>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</si>
  <si>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</si>
  <si>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</si>
  <si>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</si>
  <si>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</si>
  <si>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</si>
  <si>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</si>
  <si>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</si>
  <si>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</si>
  <si>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</si>
  <si>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</si>
  <si>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</si>
  <si>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</si>
  <si>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</si>
  <si>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</si>
  <si>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</si>
  <si>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</si>
  <si>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</si>
  <si>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</si>
  <si>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</si>
  <si>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</si>
  <si>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</si>
  <si>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</si>
  <si>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</si>
  <si>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</si>
  <si>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</si>
  <si>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</si>
  <si>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</si>
  <si>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</si>
  <si>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</si>
  <si>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</si>
  <si>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</si>
  <si>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</si>
  <si>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</si>
  <si>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</si>
  <si>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</si>
  <si>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</si>
  <si>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</si>
  <si>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</si>
  <si>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</si>
  <si>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</si>
  <si>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</si>
  <si>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</si>
  <si>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</si>
  <si>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</si>
  <si>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</si>
  <si>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</si>
  <si>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</si>
  <si>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</si>
  <si>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</si>
  <si>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</si>
  <si>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</si>
  <si>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</si>
  <si>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</si>
  <si>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</si>
  <si>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</si>
  <si>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</si>
  <si>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</si>
  <si>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</si>
  <si>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</si>
  <si>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</si>
  <si>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</si>
  <si>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</si>
  <si>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</si>
  <si>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</si>
  <si>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</si>
  <si>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</si>
  <si>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</si>
  <si>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</si>
  <si>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</si>
  <si>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</si>
  <si>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</si>
  <si>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</si>
  <si>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</si>
  <si>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</si>
  <si>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</si>
  <si>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</si>
  <si>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</si>
  <si>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</si>
  <si>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</si>
  <si>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</si>
  <si>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</si>
  <si>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</si>
  <si>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</si>
  <si>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</si>
  <si>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</si>
  <si>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</si>
  <si>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</si>
  <si>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</si>
  <si>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</si>
  <si>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</si>
  <si>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</si>
  <si>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</si>
  <si>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</si>
  <si>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</si>
  <si>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</si>
  <si>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</si>
  <si>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</si>
  <si>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</si>
  <si>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</si>
  <si>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</si>
  <si>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</si>
  <si>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</si>
  <si>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</si>
  <si>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</si>
  <si>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</si>
  <si>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</si>
  <si>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</si>
  <si>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</si>
  <si>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</si>
  <si>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</si>
  <si>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</si>
  <si>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</si>
  <si>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</si>
  <si>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</si>
  <si>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</si>
  <si>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</si>
  <si>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</si>
  <si>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</si>
  <si>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</si>
  <si>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</si>
  <si>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</si>
  <si>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</si>
  <si>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</si>
  <si>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</si>
  <si>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</si>
  <si>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</si>
  <si>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</si>
  <si>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</si>
  <si>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</si>
  <si>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</si>
  <si>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</si>
  <si>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</si>
  <si>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</si>
  <si>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</si>
  <si>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</si>
  <si>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</si>
  <si>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</si>
  <si>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</si>
  <si>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</si>
  <si>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</si>
  <si>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</si>
  <si>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</si>
  <si>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</si>
  <si>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</si>
  <si>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</si>
  <si>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</si>
  <si>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</si>
  <si>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</si>
  <si>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</si>
  <si>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</si>
  <si>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</si>
  <si>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</si>
  <si>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</si>
  <si>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</si>
  <si>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</si>
  <si>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</si>
  <si>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</si>
  <si>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</si>
  <si>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</si>
  <si>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</si>
  <si>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</si>
  <si>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</si>
  <si>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</si>
  <si>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</si>
  <si>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</si>
  <si>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</si>
  <si>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</si>
  <si>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</si>
  <si>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</si>
  <si>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</si>
  <si>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</si>
  <si>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</si>
  <si>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</si>
  <si>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</si>
  <si>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</si>
  <si>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</si>
  <si>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</si>
  <si>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</si>
  <si>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</si>
  <si>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</si>
  <si>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</si>
  <si>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</si>
  <si>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</si>
  <si>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</si>
  <si>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</si>
  <si>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</si>
  <si>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</si>
  <si>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</si>
  <si>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</si>
  <si>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</si>
  <si>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</si>
  <si>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</si>
  <si>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</si>
  <si>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</si>
  <si>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</si>
  <si>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</si>
  <si>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</si>
  <si>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</si>
  <si>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</si>
  <si>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</si>
  <si>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</si>
  <si>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</si>
  <si>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</si>
  <si>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</si>
  <si>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</si>
  <si>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</si>
  <si>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</si>
  <si>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</si>
  <si>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</si>
  <si>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</si>
  <si>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</si>
  <si>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</si>
  <si>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</si>
  <si>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</si>
  <si>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</si>
  <si>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</si>
  <si>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</si>
  <si>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</si>
  <si>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</si>
  <si>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</si>
  <si>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</si>
  <si>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</si>
  <si>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</si>
  <si>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</si>
  <si>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</si>
  <si>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</si>
  <si>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</si>
  <si>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</si>
  <si>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</si>
  <si>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</si>
  <si>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</si>
  <si>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</si>
  <si>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</si>
  <si>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</si>
  <si>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</si>
  <si>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</si>
  <si>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</si>
  <si>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</si>
  <si>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</si>
  <si>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</si>
  <si>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</si>
  <si>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</si>
  <si>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</si>
  <si>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</si>
  <si>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</si>
  <si>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</si>
  <si>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</si>
  <si>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</si>
  <si>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</si>
  <si>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</si>
  <si>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</si>
  <si>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</si>
  <si>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</si>
  <si>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</si>
  <si>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</si>
  <si>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</si>
  <si>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</si>
  <si>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</si>
  <si>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</si>
  <si>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</si>
  <si>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</si>
  <si>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</si>
  <si>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</si>
  <si>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</si>
  <si>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</si>
  <si>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</si>
  <si>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</si>
  <si>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</si>
  <si>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</si>
  <si>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</si>
  <si>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</si>
  <si>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</si>
  <si>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</si>
  <si>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</si>
  <si>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</si>
  <si>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</si>
  <si>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</si>
  <si>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</si>
  <si>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</si>
  <si>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</si>
  <si>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</si>
  <si>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</si>
  <si>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</si>
  <si>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</si>
  <si>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</si>
  <si>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</si>
  <si>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</si>
  <si>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</si>
  <si>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</si>
  <si>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</si>
  <si>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</si>
  <si>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</si>
  <si>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</si>
  <si>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</si>
  <si>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</si>
  <si>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</si>
  <si>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</si>
  <si>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</si>
  <si>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</si>
  <si>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</si>
  <si>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</si>
  <si>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</si>
  <si>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</si>
  <si>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</si>
  <si>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</si>
  <si>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</si>
  <si>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</si>
  <si>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</si>
  <si>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</si>
  <si>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</si>
  <si>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</si>
  <si>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</si>
  <si>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</si>
  <si>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</si>
  <si>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</si>
  <si>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</si>
  <si>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</si>
  <si>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</si>
  <si>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</si>
  <si>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</si>
  <si>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</si>
  <si>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</si>
  <si>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</si>
  <si>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</si>
  <si>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</si>
  <si>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</si>
  <si>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</si>
  <si>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</si>
  <si>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</si>
  <si>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</si>
  <si>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</si>
  <si>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</si>
  <si>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</si>
  <si>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</si>
  <si>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</si>
  <si>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</si>
  <si>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</si>
  <si>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</si>
  <si>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</si>
  <si>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</si>
  <si>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</si>
  <si>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</si>
  <si>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</si>
  <si>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</si>
  <si>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</si>
  <si>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</si>
  <si>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</si>
  <si>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</si>
  <si>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</si>
  <si>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</si>
  <si>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</si>
  <si>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</si>
  <si>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</si>
  <si>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</si>
  <si>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</si>
  <si>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</si>
  <si>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</si>
  <si>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</si>
  <si>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</si>
  <si>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</si>
  <si>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</si>
  <si>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</si>
  <si>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</si>
  <si>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</si>
  <si>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</si>
  <si>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</si>
  <si>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</si>
  <si>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</si>
  <si>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</si>
  <si>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</si>
  <si>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</si>
  <si>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</si>
  <si>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</si>
  <si>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</si>
  <si>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</si>
  <si>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</si>
  <si>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</si>
  <si>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</si>
  <si>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</si>
  <si>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</si>
  <si>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</si>
  <si>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</si>
  <si>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</si>
  <si>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</si>
  <si>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</si>
  <si>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</si>
  <si>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</si>
  <si>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</si>
  <si>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</si>
  <si>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</si>
  <si>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</si>
  <si>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</si>
  <si>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</si>
  <si>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</si>
  <si>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</si>
  <si>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</si>
  <si>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</si>
  <si>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</si>
  <si>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</si>
  <si>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</si>
  <si>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</si>
  <si>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</si>
  <si>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</si>
  <si>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</si>
  <si>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</si>
  <si>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</si>
  <si>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</si>
  <si>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</si>
  <si>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</si>
  <si>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</si>
  <si>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</si>
  <si>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</si>
  <si>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</si>
  <si>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</si>
  <si>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</si>
  <si>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</si>
  <si>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</si>
  <si>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</si>
  <si>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</si>
  <si>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</si>
  <si>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</si>
  <si>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</si>
  <si>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</si>
  <si>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</si>
  <si>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</si>
  <si>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</si>
  <si>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</si>
  <si>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</si>
  <si>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</si>
  <si>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</si>
  <si>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</si>
  <si>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</si>
  <si>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</si>
  <si>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</si>
  <si>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</si>
  <si>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</si>
  <si>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</si>
  <si>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</si>
  <si>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</si>
  <si>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</si>
  <si>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</si>
  <si>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</si>
  <si>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</si>
  <si>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</si>
  <si>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</si>
  <si>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</si>
  <si>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</si>
  <si>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</si>
  <si>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</si>
  <si>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</si>
  <si>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</si>
  <si>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</si>
  <si>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</si>
  <si>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</si>
  <si>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</si>
  <si>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</si>
  <si>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</si>
  <si>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</si>
  <si>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</si>
  <si>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</si>
  <si>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</si>
  <si>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</si>
  <si>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</si>
  <si>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</si>
  <si>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</si>
  <si>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</si>
  <si>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</si>
  <si>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</si>
  <si>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</si>
  <si>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</si>
  <si>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</si>
  <si>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</si>
  <si>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</si>
  <si>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</si>
  <si>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</si>
  <si>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</si>
  <si>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</si>
  <si>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</si>
  <si>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</si>
  <si>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</si>
  <si>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</si>
  <si>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</si>
  <si>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</si>
  <si>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</si>
  <si>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</si>
  <si>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</si>
  <si>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</si>
  <si>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</si>
  <si>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</si>
  <si>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</si>
  <si>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</si>
  <si>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</si>
  <si>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</si>
  <si>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</si>
  <si>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</si>
  <si>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</si>
  <si>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</si>
  <si>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</si>
  <si>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</si>
  <si>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</si>
  <si>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</si>
  <si>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</si>
  <si>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</si>
  <si>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</si>
  <si>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</si>
  <si>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</si>
  <si>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</si>
  <si>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</si>
  <si>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</si>
  <si>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</si>
  <si>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</si>
  <si>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</si>
  <si>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</si>
  <si>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</si>
  <si>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</si>
  <si>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</si>
  <si>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</si>
  <si>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</si>
  <si>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</si>
  <si>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</si>
  <si>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</si>
  <si>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</si>
  <si>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</si>
  <si>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</si>
  <si>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</si>
  <si>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</si>
  <si>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</si>
  <si>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</si>
  <si>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</si>
  <si>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</si>
  <si>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</si>
  <si>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</si>
  <si>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</si>
  <si>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</si>
  <si>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</si>
  <si>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</si>
  <si>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</si>
  <si>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</si>
  <si>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</si>
  <si>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</si>
  <si>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</si>
  <si>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</si>
  <si>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</si>
  <si>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</si>
  <si>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</si>
  <si>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</si>
  <si>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</si>
  <si>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</si>
  <si>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</si>
  <si>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</si>
  <si>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</si>
  <si>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</si>
  <si>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</si>
  <si>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</si>
  <si>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</si>
  <si>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</si>
  <si>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</si>
  <si>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</si>
  <si>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</si>
  <si>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</si>
  <si>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</si>
  <si>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</si>
  <si>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</si>
  <si>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</si>
  <si>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</si>
  <si>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</si>
  <si>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</si>
  <si>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</si>
  <si>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</si>
  <si>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</si>
  <si>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</si>
  <si>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</si>
  <si>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</si>
  <si>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</si>
  <si>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</si>
  <si>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</si>
  <si>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</si>
  <si>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</si>
  <si>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</si>
  <si>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</si>
  <si>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</si>
  <si>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</si>
  <si>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</si>
  <si>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</si>
  <si>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</si>
  <si>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</si>
  <si>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</si>
  <si>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</si>
  <si>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</si>
  <si>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</si>
  <si>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</si>
  <si>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</si>
  <si>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</si>
  <si>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</si>
  <si>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</si>
  <si>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</si>
  <si>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</si>
  <si>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</si>
  <si>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</si>
  <si>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</si>
  <si>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</si>
  <si>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</si>
  <si>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</si>
  <si>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</si>
  <si>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</si>
  <si>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</si>
  <si>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</si>
  <si>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</si>
  <si>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</si>
  <si>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</si>
  <si>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</si>
  <si>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</si>
  <si>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</si>
  <si>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</si>
  <si>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</si>
  <si>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</si>
  <si>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</si>
  <si>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</si>
  <si>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</si>
  <si>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</si>
  <si>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</si>
  <si>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</si>
  <si>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</si>
  <si>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</si>
  <si>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</si>
  <si>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</si>
  <si>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</si>
  <si>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</si>
  <si>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</si>
  <si>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</si>
  <si>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</si>
  <si>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</si>
  <si>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</si>
  <si>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</si>
  <si>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</si>
  <si>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</si>
  <si>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</si>
  <si>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</si>
  <si>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</si>
  <si>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</si>
  <si>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</si>
  <si>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</si>
  <si>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</si>
  <si>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</si>
  <si>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</si>
  <si>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</si>
  <si>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</si>
  <si>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</si>
  <si>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</si>
  <si>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</si>
  <si>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</si>
  <si>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</si>
  <si>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</si>
  <si>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</si>
  <si>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</si>
  <si>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</si>
  <si>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</si>
  <si>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</si>
  <si>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</si>
  <si>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</si>
  <si>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</si>
  <si>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</si>
  <si>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</si>
  <si>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</si>
  <si>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</si>
  <si>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</si>
  <si>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</si>
  <si>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</si>
  <si>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</si>
  <si>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</si>
  <si>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</si>
  <si>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</si>
  <si>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</si>
  <si>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</si>
  <si>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</si>
  <si>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</si>
  <si>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</si>
  <si>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</si>
  <si>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</si>
  <si>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</si>
  <si>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</si>
  <si>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</si>
  <si>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</si>
  <si>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</si>
  <si>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</si>
  <si>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</si>
  <si>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</si>
  <si>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</si>
  <si>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</si>
  <si>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</si>
  <si>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</si>
  <si>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</si>
  <si>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</si>
  <si>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</si>
  <si>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</si>
  <si>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</si>
  <si>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</si>
  <si>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</si>
  <si>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</si>
  <si>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</si>
  <si>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</si>
  <si>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</si>
  <si>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</si>
  <si>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</si>
  <si>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</si>
  <si>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</si>
  <si>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</si>
  <si>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</si>
  <si>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</si>
  <si>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</si>
  <si>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</si>
  <si>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</si>
  <si>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</si>
  <si>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</si>
  <si>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</si>
  <si>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</si>
  <si>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</si>
  <si>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</si>
  <si>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</si>
  <si>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</si>
  <si>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</si>
  <si>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</si>
  <si>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</si>
  <si>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</si>
  <si>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</si>
  <si>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</si>
  <si>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</si>
  <si>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</si>
  <si>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</si>
  <si>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</si>
  <si>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</si>
  <si>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</si>
  <si>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</si>
  <si>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</si>
  <si>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</si>
  <si>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</si>
  <si>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</si>
  <si>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</si>
  <si>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</si>
  <si>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</si>
  <si>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</si>
  <si>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</si>
  <si>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</si>
  <si>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</si>
  <si>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</si>
  <si>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</si>
  <si>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</si>
  <si>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</si>
  <si>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</si>
  <si>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</si>
  <si>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</si>
  <si>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</si>
  <si>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</si>
  <si>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</si>
  <si>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</si>
  <si>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</si>
  <si>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</si>
  <si>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</si>
  <si>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</si>
  <si>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</si>
  <si>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</si>
  <si>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</si>
  <si>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</si>
  <si>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</si>
  <si>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</si>
  <si>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</si>
  <si>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</si>
  <si>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</si>
  <si>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</si>
  <si>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</si>
  <si>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</si>
  <si>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</si>
  <si>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</si>
  <si>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</si>
  <si>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</si>
  <si>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</si>
  <si>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</si>
  <si>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</si>
  <si>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</si>
  <si>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</si>
  <si>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</si>
  <si>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</si>
  <si>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</si>
  <si>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</si>
  <si>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</si>
  <si>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</si>
  <si>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</si>
  <si>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</si>
  <si>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</si>
  <si>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</si>
  <si>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</si>
  <si>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</si>
  <si>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</si>
  <si>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</si>
  <si>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</si>
  <si>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</si>
  <si>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</si>
  <si>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</si>
  <si>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</si>
  <si>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</si>
  <si>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</si>
  <si>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</si>
  <si>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</si>
  <si>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</si>
  <si>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</si>
  <si>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</si>
  <si>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</si>
  <si>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</si>
  <si>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</si>
  <si>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</si>
  <si>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</si>
  <si>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</si>
  <si>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</si>
  <si>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</si>
  <si>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</si>
  <si>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</si>
  <si>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</si>
  <si>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</si>
  <si>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</si>
  <si>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</si>
  <si>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</si>
  <si>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</si>
  <si>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</si>
  <si>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</si>
  <si>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</si>
  <si>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</si>
  <si>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</si>
  <si>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</si>
  <si>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</si>
  <si>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</si>
  <si>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</si>
  <si>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</si>
  <si>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</si>
  <si>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</si>
  <si>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</si>
  <si>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</si>
  <si>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</si>
  <si>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</si>
  <si>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</si>
  <si>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</si>
  <si>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</si>
  <si>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</si>
  <si>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</si>
  <si>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</si>
  <si>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</si>
  <si>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</si>
  <si>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</si>
  <si>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</si>
  <si>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</si>
  <si>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</si>
  <si>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</si>
  <si>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</si>
  <si>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</si>
  <si>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</si>
  <si>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</si>
  <si>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</si>
  <si>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</si>
  <si>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</si>
  <si>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</si>
  <si>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</si>
  <si>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</si>
  <si>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</si>
  <si>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</si>
  <si>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</si>
  <si>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</si>
  <si>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</si>
  <si>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</si>
  <si>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</si>
  <si>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</si>
  <si>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</si>
  <si>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</si>
  <si>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</si>
  <si>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</si>
  <si>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</si>
  <si>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</si>
  <si>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</si>
  <si>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</si>
  <si>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</si>
  <si>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</si>
  <si>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</si>
  <si>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</si>
  <si>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</si>
  <si>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</si>
  <si>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</si>
  <si>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</si>
  <si>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</si>
  <si>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</si>
  <si>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</si>
  <si>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</si>
  <si>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</si>
  <si>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</si>
  <si>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</si>
  <si>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</si>
  <si>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</si>
  <si>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</si>
  <si>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</si>
  <si>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</si>
  <si>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</si>
  <si>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</si>
  <si>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</si>
  <si>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</si>
  <si>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</si>
  <si>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</si>
  <si>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</si>
  <si>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</si>
  <si>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</si>
  <si>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</si>
  <si>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</si>
  <si>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</si>
  <si>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</si>
  <si>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</si>
  <si>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</si>
  <si>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</si>
  <si>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</si>
  <si>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</si>
  <si>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</si>
  <si>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</si>
  <si>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</si>
  <si>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</si>
  <si>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</si>
  <si>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</si>
  <si>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</si>
  <si>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</si>
  <si>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</si>
  <si>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</si>
  <si>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</si>
  <si>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</si>
  <si>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</si>
  <si>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</si>
  <si>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</si>
  <si>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</si>
  <si>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</si>
  <si>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</si>
  <si>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</si>
  <si>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</si>
  <si>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</si>
  <si>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</si>
  <si>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</si>
  <si>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</si>
  <si>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</si>
  <si>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</si>
  <si>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</si>
  <si>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</si>
  <si>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</si>
  <si>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</si>
  <si>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</si>
  <si>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</si>
  <si>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</si>
  <si>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</si>
  <si>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</si>
  <si>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</si>
  <si>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</si>
  <si>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</si>
  <si>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</si>
  <si>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</si>
  <si>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</si>
  <si>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</si>
  <si>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</si>
  <si>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</si>
  <si>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</si>
  <si>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</si>
  <si>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</si>
  <si>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</si>
  <si>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</si>
  <si>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</si>
  <si>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</si>
  <si>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</si>
  <si>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</si>
  <si>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</si>
  <si>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</si>
  <si>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</si>
  <si>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</si>
  <si>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</si>
  <si>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</si>
  <si>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</si>
  <si>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</si>
  <si>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</si>
  <si>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</si>
  <si>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</si>
  <si>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</si>
  <si>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</si>
  <si>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</si>
  <si>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</si>
  <si>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</si>
  <si>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</si>
  <si>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</si>
  <si>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</si>
  <si>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</si>
  <si>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</si>
  <si>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</si>
  <si>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</si>
  <si>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</si>
  <si>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</si>
  <si>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</si>
  <si>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</si>
  <si>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</si>
  <si>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</si>
  <si>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</si>
  <si>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</si>
  <si>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</si>
  <si>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</si>
  <si>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</si>
  <si>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</si>
  <si>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</si>
  <si>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</si>
  <si>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</si>
  <si>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</si>
  <si>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</si>
  <si>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</si>
  <si>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</si>
  <si>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</si>
  <si>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</si>
  <si>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</si>
  <si>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</si>
  <si>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</si>
  <si>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</si>
  <si>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</si>
  <si>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</si>
  <si>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</si>
  <si>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</si>
  <si>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</si>
  <si>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</si>
  <si>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</si>
  <si>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</si>
  <si>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</si>
  <si>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</si>
  <si>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</si>
  <si>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</si>
  <si>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</si>
  <si>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</si>
  <si>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</si>
  <si>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</si>
  <si>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</si>
  <si>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</si>
  <si>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</si>
  <si>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</si>
  <si>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</si>
  <si>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</si>
  <si>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</si>
  <si>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</si>
  <si>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</si>
  <si>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</si>
  <si>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</si>
  <si>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</si>
  <si>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</si>
  <si>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</si>
  <si>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</si>
  <si>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</si>
  <si>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</si>
  <si>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</si>
  <si>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</si>
  <si>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</si>
  <si>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</si>
  <si>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</si>
  <si>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</si>
  <si>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</si>
  <si>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</si>
  <si>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</si>
  <si>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</si>
  <si>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</si>
  <si>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</si>
  <si>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</si>
  <si>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</si>
  <si>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</si>
  <si>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</si>
  <si>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</si>
  <si>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</si>
  <si>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</si>
  <si>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</si>
  <si>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</si>
  <si>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</si>
  <si>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</si>
  <si>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</si>
  <si>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</si>
  <si>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</si>
  <si>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</si>
  <si>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</si>
  <si>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</si>
  <si>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</si>
  <si>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</si>
  <si>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</si>
  <si>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</si>
  <si>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</si>
  <si>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</si>
  <si>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</si>
  <si>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</si>
  <si>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</si>
  <si>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</si>
  <si>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</si>
  <si>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</si>
  <si>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</si>
  <si>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</si>
  <si>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</si>
  <si>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</si>
  <si>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</si>
  <si>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</si>
  <si>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</si>
  <si>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</si>
  <si>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</si>
  <si>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</si>
  <si>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</si>
  <si>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</si>
  <si>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</si>
  <si>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</si>
  <si>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</si>
  <si>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</si>
  <si>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</si>
  <si>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</si>
  <si>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</si>
  <si>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</si>
  <si>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</si>
  <si>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</si>
  <si>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</si>
  <si>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</si>
  <si>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</si>
  <si>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</si>
  <si>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</si>
  <si>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</si>
  <si>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</si>
  <si>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</si>
  <si>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</si>
  <si>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</si>
  <si>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</si>
  <si>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</si>
  <si>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</si>
  <si>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</si>
  <si>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</si>
  <si>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</si>
  <si>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</si>
  <si>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</si>
  <si>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</si>
  <si>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</si>
  <si>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</si>
  <si>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</si>
  <si>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</si>
  <si>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</si>
  <si>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</si>
  <si>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</si>
  <si>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</si>
  <si>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</si>
  <si>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</si>
  <si>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</si>
  <si>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</si>
  <si>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</si>
  <si>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</si>
  <si>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</si>
  <si>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</si>
  <si>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</si>
  <si>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</si>
  <si>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</si>
  <si>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</si>
  <si>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</si>
  <si>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</si>
  <si>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</si>
  <si>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</si>
  <si>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</si>
  <si>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</si>
  <si>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</si>
  <si>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</si>
  <si>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</si>
  <si>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</si>
  <si>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</si>
  <si>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</si>
  <si>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</si>
  <si>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</si>
  <si>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</si>
  <si>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</si>
  <si>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</si>
  <si>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</si>
  <si>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</si>
  <si>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</si>
  <si>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</si>
  <si>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</si>
  <si>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</si>
  <si>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</si>
  <si>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</si>
  <si>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</si>
  <si>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</si>
  <si>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</si>
  <si>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</si>
  <si>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</si>
  <si>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</si>
  <si>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</si>
  <si>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</si>
  <si>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</si>
  <si>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</si>
  <si>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</si>
  <si>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</si>
  <si>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</si>
  <si>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</si>
  <si>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</si>
  <si>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</si>
  <si>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</si>
  <si>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</si>
  <si>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</si>
  <si>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</si>
  <si>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</si>
  <si>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</si>
  <si>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</si>
  <si>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</si>
  <si>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</si>
  <si>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</si>
  <si>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</si>
  <si>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</si>
  <si>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</si>
  <si>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</si>
  <si>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</si>
  <si>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</si>
  <si>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</si>
  <si>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</si>
  <si>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</si>
  <si>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</si>
  <si>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</si>
  <si>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</si>
  <si>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</si>
  <si>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</si>
  <si>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</si>
  <si>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</si>
  <si>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</si>
  <si>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</si>
  <si>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</si>
  <si>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</si>
  <si>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</si>
  <si>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</si>
  <si>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</si>
  <si>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</si>
  <si>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</si>
  <si>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</si>
  <si>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</si>
  <si>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</si>
  <si>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</si>
  <si>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</si>
  <si>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</si>
  <si>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</si>
  <si>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</si>
  <si>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</si>
  <si>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</si>
  <si>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</si>
  <si>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</si>
  <si>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</si>
  <si>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</si>
  <si>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</si>
  <si>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</si>
  <si>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</si>
  <si>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</si>
  <si>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</si>
  <si>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</si>
  <si>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</si>
  <si>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</si>
  <si>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</si>
  <si>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</si>
  <si>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</si>
  <si>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</si>
  <si>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</si>
  <si>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</si>
  <si>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</si>
  <si>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</si>
  <si>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</si>
  <si>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</si>
  <si>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</si>
  <si>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</si>
  <si>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</si>
  <si>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</si>
  <si>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</si>
  <si>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</si>
  <si>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</si>
  <si>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</si>
  <si>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</si>
  <si>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</si>
  <si>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</si>
  <si>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</si>
  <si>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</si>
  <si>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</si>
  <si>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</si>
  <si>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</si>
  <si>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</si>
  <si>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</si>
  <si>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</si>
  <si>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</si>
  <si>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</si>
  <si>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</si>
  <si>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</si>
  <si>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</si>
  <si>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</si>
  <si>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</si>
  <si>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</si>
  <si>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</si>
  <si>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</si>
  <si>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</si>
  <si>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</si>
  <si>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</si>
  <si>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</si>
  <si>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</si>
  <si>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</si>
  <si>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</si>
  <si>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</si>
  <si>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</si>
  <si>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</si>
  <si>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</si>
  <si>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</si>
  <si>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</si>
  <si>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</si>
  <si>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</si>
  <si>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</si>
  <si>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</si>
  <si>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</si>
  <si>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</si>
  <si>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</si>
  <si>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</si>
  <si>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</si>
  <si>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</si>
  <si>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</si>
  <si>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</si>
  <si>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</si>
  <si>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</si>
  <si>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</si>
  <si>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</si>
  <si>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</si>
  <si>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</si>
  <si>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</si>
  <si>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</si>
  <si>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</si>
  <si>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</si>
  <si>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</si>
  <si>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</si>
  <si>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</si>
  <si>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</si>
  <si>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</si>
  <si>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</si>
  <si>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</si>
  <si>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</si>
  <si>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</si>
  <si>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</si>
  <si>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</si>
  <si>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</si>
  <si>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</si>
  <si>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</si>
  <si>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</si>
  <si>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</si>
  <si>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</si>
  <si>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</si>
  <si>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</si>
  <si>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</si>
  <si>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</si>
  <si>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</si>
  <si>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</si>
  <si>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</si>
  <si>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</si>
  <si>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</si>
  <si>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</si>
  <si>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</si>
  <si>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</si>
  <si>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</si>
  <si>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</si>
  <si>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</si>
  <si>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</si>
  <si>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</si>
  <si>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</si>
  <si>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</si>
  <si>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</si>
  <si>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</si>
  <si>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</si>
  <si>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</si>
  <si>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</si>
  <si>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</si>
  <si>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</si>
  <si>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</si>
  <si>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</si>
  <si>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</si>
  <si>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</si>
  <si>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</si>
  <si>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</si>
  <si>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</si>
  <si>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</si>
  <si>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</si>
  <si>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</si>
  <si>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</si>
  <si>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</si>
  <si>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</si>
  <si>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</si>
  <si>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</si>
  <si>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</si>
  <si>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</si>
  <si>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</si>
  <si>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</si>
  <si>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</si>
  <si>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</si>
  <si>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</si>
  <si>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</si>
  <si>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</si>
  <si>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</si>
  <si>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</si>
  <si>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</si>
  <si>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</si>
  <si>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</si>
  <si>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</si>
  <si>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</si>
  <si>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</si>
  <si>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</si>
  <si>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</si>
  <si>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</si>
  <si>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</si>
  <si>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</si>
  <si>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</si>
  <si>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</si>
  <si>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</si>
  <si>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</si>
  <si>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</si>
  <si>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</si>
  <si>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</si>
  <si>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</si>
  <si>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</si>
  <si>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</si>
  <si>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</si>
  <si>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</si>
  <si>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</si>
  <si>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</si>
  <si>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</si>
  <si>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</si>
  <si>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</si>
  <si>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</si>
  <si>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</si>
  <si>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</si>
  <si>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</si>
  <si>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</si>
  <si>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</si>
  <si>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</si>
  <si>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</si>
  <si>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</si>
  <si>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</si>
  <si>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</si>
  <si>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</si>
  <si>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</si>
  <si>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</si>
  <si>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</si>
  <si>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</si>
  <si>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</si>
  <si>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</si>
  <si>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</si>
  <si>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</si>
  <si>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</si>
  <si>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</si>
  <si>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</si>
  <si>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</si>
  <si>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</si>
  <si>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</si>
  <si>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</si>
  <si>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</si>
  <si>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</si>
  <si>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</si>
  <si>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</si>
  <si>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</si>
  <si>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</si>
  <si>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</si>
  <si>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</si>
  <si>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</si>
  <si>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</si>
  <si>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</si>
  <si>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</si>
  <si>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</si>
  <si>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</si>
  <si>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</si>
  <si>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</si>
  <si>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</si>
  <si>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</si>
  <si>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</si>
  <si>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</si>
  <si>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</si>
  <si>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</si>
  <si>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</si>
  <si>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</si>
  <si>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</si>
  <si>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</si>
  <si>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</si>
  <si>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</si>
  <si>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</si>
  <si>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</si>
  <si>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</si>
  <si>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</si>
  <si>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</si>
  <si>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</si>
  <si>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</si>
  <si>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</si>
  <si>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</si>
  <si>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</si>
  <si>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</si>
  <si>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</si>
  <si>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</si>
  <si>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</si>
  <si>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</si>
  <si>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</si>
  <si>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</si>
  <si>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</si>
  <si>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</si>
  <si>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</si>
  <si>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</si>
  <si>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</si>
  <si>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</si>
  <si>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</si>
  <si>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</si>
  <si>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</si>
  <si>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</si>
  <si>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</si>
  <si>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</si>
  <si>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</si>
  <si>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</si>
  <si>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</si>
  <si>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</si>
  <si>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</si>
  <si>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</si>
  <si>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</si>
  <si>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</si>
  <si>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</si>
  <si>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</si>
  <si>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</si>
  <si>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</si>
  <si>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</si>
  <si>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</si>
  <si>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</si>
  <si>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</si>
  <si>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</si>
  <si>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</si>
  <si>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</si>
  <si>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</si>
  <si>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</si>
  <si>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</si>
  <si>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</si>
  <si>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</si>
  <si>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</si>
  <si>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</si>
  <si>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</si>
  <si>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</si>
  <si>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</si>
  <si>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</si>
  <si>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</si>
  <si>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</si>
  <si>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</si>
  <si>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</si>
  <si>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</si>
  <si>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</si>
  <si>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</si>
  <si>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</si>
  <si>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</si>
  <si>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</si>
  <si>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</si>
  <si>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</si>
  <si>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</si>
  <si>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</si>
  <si>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</si>
  <si>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</si>
  <si>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</si>
  <si>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</si>
  <si>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</si>
  <si>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</si>
  <si>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</si>
  <si>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</si>
  <si>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</si>
  <si>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</si>
  <si>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</si>
  <si>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</si>
  <si>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</si>
  <si>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</si>
  <si>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</si>
  <si>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</si>
  <si>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</si>
  <si>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</si>
  <si>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</si>
  <si>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</si>
  <si>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</si>
  <si>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</si>
  <si>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</si>
  <si>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</si>
  <si>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</si>
  <si>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</si>
  <si>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</si>
  <si>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</si>
  <si>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</si>
  <si>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</si>
  <si>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</si>
  <si>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</si>
  <si>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</si>
  <si>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</si>
  <si>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</si>
  <si>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</si>
  <si>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</si>
  <si>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</si>
  <si>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</si>
  <si>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</si>
  <si>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</si>
  <si>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</si>
  <si>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</si>
  <si>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</si>
  <si>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</si>
  <si>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</si>
  <si>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</si>
  <si>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</si>
  <si>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</si>
  <si>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</si>
  <si>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</si>
  <si>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</si>
  <si>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</si>
  <si>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</si>
  <si>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</si>
  <si>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</si>
  <si>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</si>
  <si>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</si>
  <si>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</si>
  <si>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</si>
  <si>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</si>
  <si>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</si>
  <si>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</si>
  <si>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</si>
  <si>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</si>
  <si>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</si>
  <si>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</si>
  <si>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</si>
  <si>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</si>
  <si>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</si>
  <si>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</si>
  <si>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</si>
  <si>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</si>
  <si>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</si>
  <si>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</si>
  <si>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</si>
  <si>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</si>
  <si>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</si>
  <si>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</si>
  <si>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</si>
  <si>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</si>
  <si>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</si>
  <si>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</si>
  <si>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</si>
  <si>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</si>
  <si>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</si>
  <si>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</si>
  <si>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</si>
  <si>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</si>
  <si>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</si>
  <si>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</si>
  <si>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</si>
  <si>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</si>
  <si>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</si>
  <si>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</si>
  <si>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</si>
  <si>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</si>
  <si>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</si>
  <si>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</si>
  <si>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</si>
  <si>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</si>
  <si>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</si>
  <si>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</si>
  <si>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</si>
  <si>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</si>
  <si>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</si>
  <si>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</si>
  <si>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</si>
  <si>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</si>
  <si>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</si>
  <si>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</si>
  <si>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</si>
  <si>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</si>
  <si>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</si>
  <si>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</si>
  <si>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</si>
  <si>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</si>
  <si>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</si>
  <si>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</si>
  <si>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</si>
  <si>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</si>
  <si>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</si>
  <si>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</si>
  <si>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</si>
  <si>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</si>
  <si>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</si>
  <si>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</si>
  <si>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</si>
  <si>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</si>
  <si>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</si>
  <si>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</si>
  <si>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</si>
  <si>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</si>
  <si>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</si>
  <si>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</si>
  <si>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</si>
  <si>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</si>
  <si>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</si>
  <si>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</si>
  <si>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</si>
  <si>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</si>
  <si>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</si>
  <si>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</si>
  <si>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</si>
  <si>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</si>
  <si>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</si>
  <si>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</si>
  <si>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</si>
  <si>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</si>
  <si>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</si>
  <si>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</si>
  <si>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</si>
  <si>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</si>
  <si>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</si>
  <si>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</si>
  <si>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</si>
  <si>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</si>
  <si>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</si>
  <si>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</si>
  <si>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</si>
  <si>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</si>
  <si>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</si>
  <si>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</si>
  <si>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</si>
  <si>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</si>
  <si>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</si>
  <si>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</si>
  <si>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</si>
  <si>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</si>
  <si>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</si>
  <si>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</si>
  <si>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</si>
  <si>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</si>
  <si>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</si>
  <si>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</si>
  <si>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</si>
  <si>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</si>
  <si>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</si>
  <si>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</si>
  <si>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</si>
  <si>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</si>
  <si>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</si>
  <si>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</si>
  <si>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</si>
  <si>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</si>
  <si>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</si>
  <si>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</si>
  <si>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</si>
  <si>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</si>
  <si>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</si>
  <si>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</si>
  <si>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</si>
  <si>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</si>
  <si>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</si>
  <si>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</si>
  <si>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</si>
  <si>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</si>
  <si>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</si>
  <si>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</si>
  <si>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</si>
  <si>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</si>
  <si>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</si>
  <si>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</si>
  <si>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</si>
  <si>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</si>
  <si>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</si>
  <si>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</si>
  <si>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</si>
  <si>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</si>
  <si>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</si>
  <si>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</si>
  <si>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</si>
  <si>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</si>
  <si>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</si>
  <si>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</si>
  <si>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</si>
  <si>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</si>
  <si>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</si>
  <si>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</si>
  <si>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</si>
  <si>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</si>
  <si>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</si>
  <si>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</si>
  <si>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</si>
  <si>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</si>
  <si>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</si>
  <si>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</si>
  <si>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</si>
  <si>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</si>
  <si>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</si>
  <si>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</si>
  <si>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</si>
  <si>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</si>
  <si>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</si>
  <si>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</si>
  <si>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</si>
  <si>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</si>
  <si>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</si>
  <si>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</si>
  <si>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</si>
  <si>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</si>
  <si>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</si>
  <si>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</si>
  <si>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</si>
  <si>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</si>
  <si>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</si>
  <si>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</si>
  <si>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</si>
  <si>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</si>
  <si>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</si>
  <si>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</si>
  <si>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</si>
  <si>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</si>
  <si>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</si>
  <si>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</si>
  <si>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</si>
  <si>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</si>
  <si>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</si>
  <si>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</si>
  <si>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</si>
  <si>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</si>
  <si>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</si>
  <si>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</si>
  <si>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</si>
  <si>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</si>
  <si>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</si>
  <si>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</si>
  <si>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</si>
  <si>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</si>
  <si>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</si>
  <si>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</si>
  <si>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</si>
  <si>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</si>
  <si>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</si>
  <si>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</si>
  <si>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</si>
  <si>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</si>
  <si>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</si>
  <si>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</si>
  <si>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</si>
  <si>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</si>
  <si>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</si>
  <si>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</si>
  <si>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</si>
  <si>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</si>
  <si>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</si>
  <si>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</si>
  <si>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</si>
  <si>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</si>
  <si>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</si>
  <si>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</si>
  <si>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</si>
  <si>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</si>
  <si>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</si>
  <si>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</si>
  <si>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</si>
  <si>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</si>
  <si>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</si>
  <si>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</si>
  <si>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</si>
  <si>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</si>
  <si>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</si>
  <si>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</si>
  <si>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</si>
  <si>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</si>
  <si>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</si>
  <si>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</si>
  <si>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</si>
  <si>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</si>
  <si>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</si>
  <si>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</si>
  <si>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</si>
  <si>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</si>
  <si>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</si>
  <si>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</si>
  <si>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</si>
  <si>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</si>
  <si>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</si>
  <si>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</si>
  <si>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</si>
  <si>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</si>
  <si>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</si>
  <si>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</si>
  <si>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</si>
  <si>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</si>
  <si>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</si>
  <si>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</si>
  <si>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</si>
  <si>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</si>
  <si>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</si>
  <si>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</si>
  <si>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</si>
  <si>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</si>
  <si>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</si>
  <si>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</si>
  <si>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</si>
  <si>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</si>
  <si>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</si>
  <si>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</si>
  <si>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</si>
  <si>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</si>
  <si>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</si>
  <si>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</si>
  <si>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</si>
  <si>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</si>
  <si>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</si>
  <si>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</si>
  <si>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</si>
  <si>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</si>
  <si>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</si>
  <si>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</si>
  <si>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</si>
  <si>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</si>
  <si>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</si>
  <si>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</si>
  <si>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</si>
  <si>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</si>
  <si>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</si>
  <si>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</si>
  <si>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</si>
  <si>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</si>
  <si>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</si>
  <si>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</si>
  <si>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</si>
  <si>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</si>
  <si>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</si>
  <si>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</si>
  <si>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</si>
  <si>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</si>
  <si>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</si>
  <si>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</si>
  <si>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</si>
  <si>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</si>
  <si>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</si>
  <si>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</si>
  <si>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</si>
  <si>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</si>
  <si>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</si>
  <si>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</si>
  <si>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</si>
  <si>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</si>
  <si>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</si>
  <si>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</si>
  <si>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</si>
  <si>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</si>
  <si>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</si>
  <si>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</si>
  <si>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</si>
  <si>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</si>
  <si>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</si>
  <si>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</si>
  <si>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</si>
  <si>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</si>
  <si>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</si>
  <si>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</si>
  <si>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</si>
  <si>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</si>
  <si>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</si>
  <si>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</si>
  <si>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</si>
  <si>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</si>
  <si>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</si>
  <si>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</si>
  <si>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</si>
  <si>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</si>
  <si>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</si>
  <si>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</si>
  <si>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</si>
  <si>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</si>
  <si>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</si>
  <si>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</si>
  <si>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</si>
  <si>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</si>
  <si>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</si>
  <si>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</si>
  <si>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</si>
  <si>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</si>
  <si>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</si>
  <si>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</si>
  <si>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</si>
  <si>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</si>
  <si>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</si>
  <si>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</si>
  <si>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</si>
  <si>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</si>
  <si>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</si>
  <si>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</si>
  <si>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</si>
  <si>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</si>
  <si>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</si>
  <si>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</si>
  <si>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</si>
  <si>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</si>
  <si>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</si>
  <si>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</si>
  <si>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</si>
  <si>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</si>
  <si>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</si>
  <si>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</si>
  <si>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</si>
  <si>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</si>
  <si>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</si>
  <si>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</si>
  <si>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</si>
  <si>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</si>
  <si>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</si>
  <si>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</si>
  <si>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</si>
  <si>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</si>
  <si>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</si>
  <si>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</si>
  <si>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</si>
  <si>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</si>
  <si>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</si>
  <si>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</si>
  <si>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</si>
  <si>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</si>
  <si>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</si>
  <si>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</si>
  <si>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</si>
  <si>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</si>
  <si>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</si>
  <si>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</si>
  <si>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</si>
  <si>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</si>
  <si>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</si>
  <si>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</si>
  <si>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</si>
  <si>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</si>
  <si>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</si>
  <si>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</si>
  <si>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</si>
  <si>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</si>
  <si>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</si>
  <si>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</si>
  <si>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</si>
  <si>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</si>
  <si>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</si>
  <si>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</si>
  <si>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</si>
  <si>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</si>
  <si>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</si>
  <si>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</si>
  <si>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</si>
  <si>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</si>
  <si>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</si>
  <si>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</si>
  <si>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</si>
  <si>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</si>
  <si>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</si>
  <si>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</si>
  <si>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</si>
  <si>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</si>
  <si>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</si>
  <si>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</si>
  <si>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</si>
  <si>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</si>
  <si>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</si>
  <si>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</si>
  <si>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</si>
  <si>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</si>
  <si>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</si>
  <si>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</si>
  <si>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</si>
  <si>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</si>
  <si>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</si>
  <si>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</si>
  <si>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</si>
  <si>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</si>
  <si>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</si>
  <si>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</si>
  <si>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</si>
  <si>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</si>
  <si>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</si>
  <si>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</si>
  <si>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</si>
  <si>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</si>
  <si>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</si>
  <si>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</si>
  <si>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</si>
  <si>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</si>
  <si>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</si>
  <si>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</si>
  <si>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</si>
  <si>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</si>
  <si>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</si>
  <si>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</si>
  <si>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</si>
  <si>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</si>
  <si>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</si>
  <si>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</si>
  <si>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</si>
  <si>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</si>
  <si>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</si>
  <si>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</si>
  <si>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</si>
  <si>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</si>
  <si>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</si>
  <si>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</si>
  <si>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</si>
  <si>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</si>
  <si>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</si>
  <si>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</si>
  <si>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</si>
  <si>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</si>
  <si>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</si>
  <si>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</si>
  <si>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</si>
  <si>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</si>
  <si>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</si>
  <si>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</si>
  <si>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</si>
  <si>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</si>
  <si>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</si>
  <si>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</si>
  <si>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</si>
  <si>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</si>
  <si>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</si>
  <si>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</si>
  <si>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</si>
  <si>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</si>
  <si>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</si>
  <si>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</si>
  <si>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</si>
  <si>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</si>
  <si>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</si>
  <si>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</si>
  <si>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</si>
  <si>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</si>
  <si>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</si>
  <si>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</si>
  <si>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</si>
  <si>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</si>
  <si>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</si>
  <si>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</si>
  <si>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</si>
  <si>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</si>
  <si>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</si>
  <si>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</si>
  <si>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</si>
  <si>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</si>
  <si>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</si>
  <si>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</si>
  <si>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</si>
  <si>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</si>
  <si>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</si>
  <si>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</si>
  <si>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</si>
  <si>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</si>
  <si>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</si>
  <si>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</si>
  <si>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</si>
  <si>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</si>
  <si>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</si>
  <si>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</si>
  <si>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</si>
  <si>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</si>
  <si>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</si>
  <si>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</si>
  <si>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</si>
  <si>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</si>
  <si>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</si>
  <si>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</si>
  <si>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</si>
  <si>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</si>
  <si>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</si>
  <si>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</si>
  <si>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</si>
  <si>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</si>
  <si>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</si>
  <si>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</si>
  <si>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</si>
  <si>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</si>
  <si>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</si>
  <si>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</si>
  <si>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</si>
  <si>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</si>
  <si>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</si>
  <si>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</si>
  <si>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</si>
  <si>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</si>
  <si>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</si>
  <si>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</si>
  <si>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</si>
  <si>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</si>
  <si>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</si>
  <si>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</si>
  <si>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</si>
  <si>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</si>
  <si>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</si>
  <si>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</si>
  <si>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</si>
  <si>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</si>
  <si>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</si>
  <si>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</si>
  <si>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</si>
  <si>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</si>
  <si>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</si>
  <si>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</si>
  <si>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</si>
  <si>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</si>
  <si>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</si>
  <si>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</si>
  <si>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</si>
  <si>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</si>
  <si>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</si>
  <si>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</si>
  <si>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</si>
  <si>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</si>
  <si>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</si>
  <si>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</si>
  <si>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</si>
  <si>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</si>
  <si>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</si>
  <si>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</si>
  <si>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</si>
  <si>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</si>
  <si>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</si>
  <si>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</si>
  <si>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</si>
  <si>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</si>
  <si>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</si>
  <si>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</si>
  <si>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</si>
  <si>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</si>
  <si>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</si>
  <si>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</si>
  <si>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</si>
  <si>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</si>
  <si>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</si>
  <si>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</si>
  <si>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</si>
  <si>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</si>
  <si>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</si>
  <si>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</si>
  <si>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</si>
  <si>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</si>
  <si>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</si>
  <si>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</si>
  <si>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</si>
  <si>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</si>
  <si>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</si>
  <si>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</si>
  <si>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</si>
  <si>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</si>
  <si>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</si>
  <si>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</si>
  <si>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</si>
  <si>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</si>
  <si>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</si>
  <si>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</si>
  <si>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</si>
  <si>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</si>
  <si>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</si>
  <si>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</si>
  <si>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</si>
  <si>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</si>
  <si>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</si>
  <si>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</si>
  <si>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</si>
  <si>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</si>
  <si>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</si>
  <si>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</si>
  <si>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</si>
  <si>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</si>
  <si>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</si>
  <si>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</si>
  <si>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</si>
  <si>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</si>
  <si>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</si>
  <si>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</si>
  <si>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</si>
  <si>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</si>
  <si>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</si>
  <si>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</si>
  <si>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</si>
  <si>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</si>
  <si>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</si>
  <si>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</si>
  <si>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</si>
  <si>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</si>
  <si>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</si>
  <si>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</si>
  <si>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</si>
  <si>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</si>
  <si>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</si>
  <si>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</si>
  <si>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</si>
  <si>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</si>
  <si>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</si>
  <si>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</si>
  <si>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</si>
  <si>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</si>
  <si>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</si>
  <si>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</si>
  <si>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</si>
  <si>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</si>
  <si>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</si>
  <si>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</si>
  <si>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</si>
  <si>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</si>
  <si>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</si>
  <si>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</si>
  <si>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</si>
  <si>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</si>
  <si>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</si>
  <si>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</si>
  <si>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</si>
  <si>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</si>
  <si>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</si>
  <si>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</si>
  <si>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</si>
  <si>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</si>
  <si>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</si>
  <si>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</si>
  <si>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</si>
  <si>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</si>
  <si>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</si>
  <si>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</si>
  <si>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</si>
  <si>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</si>
  <si>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</si>
  <si>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</si>
  <si>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</si>
  <si>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</si>
  <si>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</si>
  <si>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</si>
  <si>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</si>
  <si>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</si>
  <si>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</si>
  <si>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</si>
  <si>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</si>
  <si>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</si>
  <si>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</si>
  <si>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</si>
  <si>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</si>
  <si>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</si>
  <si>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</si>
  <si>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</si>
  <si>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</si>
  <si>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</si>
  <si>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</si>
  <si>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</si>
  <si>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</si>
  <si>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</si>
  <si>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</si>
  <si>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</si>
  <si>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</si>
  <si>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</si>
  <si>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</si>
  <si>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</si>
  <si>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</si>
  <si>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</si>
  <si>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</si>
  <si>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</si>
  <si>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</si>
  <si>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</si>
  <si>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</si>
  <si>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</si>
  <si>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</si>
  <si>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</si>
  <si>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</si>
  <si>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</si>
  <si>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</si>
  <si>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</si>
  <si>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</si>
  <si>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</si>
  <si>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</si>
  <si>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</si>
  <si>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</si>
  <si>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</si>
  <si>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</si>
  <si>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</si>
  <si>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</si>
  <si>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</si>
  <si>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</si>
  <si>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</si>
  <si>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</si>
  <si>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</si>
  <si>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</si>
  <si>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</si>
  <si>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</si>
  <si>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</si>
  <si>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</si>
  <si>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</si>
  <si>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</si>
  <si>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</si>
  <si>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</si>
  <si>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</si>
  <si>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</si>
  <si>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</si>
  <si>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</si>
  <si>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</si>
  <si>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</si>
  <si>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</si>
  <si>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</si>
  <si>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</si>
  <si>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</si>
  <si>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</si>
  <si>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</si>
  <si>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</si>
  <si>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</si>
  <si>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</si>
  <si>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</si>
  <si>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</si>
  <si>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</si>
  <si>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</si>
  <si>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</si>
  <si>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</si>
  <si>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</si>
  <si>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</si>
  <si>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</si>
  <si>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</si>
  <si>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</si>
  <si>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</si>
  <si>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</si>
  <si>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</si>
  <si>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</si>
  <si>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</si>
  <si>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</si>
  <si>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</si>
  <si>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</si>
  <si>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</si>
  <si>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</si>
  <si>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</si>
  <si>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</si>
  <si>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</si>
  <si>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</si>
  <si>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</si>
  <si>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</si>
  <si>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</si>
  <si>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</si>
  <si>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</si>
  <si>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</si>
  <si>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</si>
  <si>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</si>
  <si>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</si>
  <si>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</si>
  <si>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</si>
  <si>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</si>
  <si>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</si>
  <si>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</si>
  <si>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</si>
  <si>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</si>
  <si>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</si>
  <si>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</si>
  <si>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</si>
  <si>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</si>
  <si>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</si>
  <si>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</si>
  <si>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</si>
  <si>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</si>
  <si>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</si>
  <si>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</si>
  <si>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</si>
  <si>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</si>
  <si>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</si>
  <si>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</si>
  <si>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</si>
  <si>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</si>
  <si>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</si>
  <si>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</si>
  <si>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</si>
  <si>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</si>
  <si>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</si>
  <si>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</si>
  <si>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</si>
  <si>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</si>
  <si>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</si>
  <si>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</si>
  <si>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</si>
  <si>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</si>
  <si>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</si>
  <si>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</si>
  <si>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</si>
  <si>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</si>
  <si>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</si>
  <si>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</si>
  <si>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</si>
  <si>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</si>
  <si>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</si>
  <si>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</si>
  <si>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</si>
  <si>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</si>
  <si>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</si>
  <si>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</si>
  <si>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</si>
  <si>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</si>
  <si>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</si>
  <si>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</si>
  <si>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</si>
  <si>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</si>
  <si>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</si>
  <si>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</si>
  <si>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</si>
  <si>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</si>
  <si>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</si>
  <si>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</si>
  <si>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</si>
  <si>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</si>
  <si>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</si>
  <si>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</si>
  <si>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</si>
  <si>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</si>
  <si>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</si>
  <si>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</si>
  <si>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</si>
  <si>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</si>
  <si>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</si>
  <si>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</si>
  <si>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</si>
  <si>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</si>
  <si>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</si>
  <si>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</si>
  <si>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</si>
  <si>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</si>
  <si>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</si>
  <si>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</si>
  <si>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</si>
  <si>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</si>
  <si>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</si>
  <si>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</si>
  <si>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</si>
  <si>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</si>
  <si>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</si>
  <si>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</si>
  <si>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</si>
  <si>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</si>
  <si>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</si>
  <si>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</si>
  <si>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</si>
  <si>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</si>
  <si>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</si>
  <si>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</si>
  <si>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</si>
  <si>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</si>
  <si>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</si>
  <si>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</si>
  <si>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</si>
  <si>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</si>
  <si>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</si>
  <si>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</si>
  <si>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</si>
  <si>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</si>
  <si>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</si>
  <si>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</si>
  <si>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</si>
  <si>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</si>
  <si>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</si>
  <si>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</si>
  <si>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</si>
  <si>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</si>
  <si>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</si>
  <si>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</si>
  <si>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</si>
  <si>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</si>
  <si>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</si>
  <si>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</si>
  <si>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</si>
  <si>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</si>
  <si>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</si>
  <si>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</si>
  <si>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</si>
  <si>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</si>
  <si>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</si>
  <si>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</si>
  <si>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</si>
  <si>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</si>
  <si>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</si>
  <si>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</si>
  <si>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</si>
  <si>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</si>
  <si>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</si>
  <si>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</si>
  <si>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</si>
  <si>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</si>
  <si>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</si>
  <si>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</si>
  <si>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</si>
  <si>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</si>
  <si>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</si>
  <si>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</si>
  <si>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</si>
  <si>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</si>
  <si>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</si>
  <si>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</si>
  <si>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</si>
  <si>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</si>
  <si>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</si>
  <si>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</si>
  <si>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</si>
  <si>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</si>
  <si>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</si>
  <si>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</si>
  <si>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</si>
  <si>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</si>
  <si>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</si>
  <si>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</si>
  <si>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</si>
  <si>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</si>
  <si>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</si>
  <si>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</si>
  <si>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</si>
  <si>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</si>
  <si>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</si>
  <si>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</si>
  <si>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</si>
  <si>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</si>
  <si>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</si>
  <si>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</si>
  <si>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</si>
  <si>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</si>
  <si>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</si>
  <si>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</si>
  <si>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</si>
  <si>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</si>
  <si>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</si>
  <si>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</si>
  <si>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</si>
  <si>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</si>
  <si>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</si>
  <si>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</si>
  <si>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</si>
  <si>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</si>
  <si>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</si>
  <si>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</si>
  <si>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</si>
  <si>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</si>
  <si>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</si>
  <si>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</si>
  <si>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</si>
  <si>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</si>
  <si>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</si>
  <si>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</si>
  <si>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</si>
  <si>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</si>
  <si>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</si>
  <si>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</si>
  <si>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</si>
  <si>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</si>
  <si>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</si>
  <si>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</si>
  <si>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</si>
  <si>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</si>
  <si>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</si>
  <si>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</si>
  <si>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</si>
  <si>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</si>
  <si>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</si>
  <si>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</si>
  <si>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</si>
  <si>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</si>
  <si>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</si>
  <si>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</si>
  <si>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</si>
  <si>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</si>
  <si>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</si>
  <si>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</si>
  <si>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</si>
  <si>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</si>
  <si>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</si>
  <si>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</si>
  <si>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</si>
  <si>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</si>
  <si>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</si>
  <si>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</si>
  <si>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</si>
  <si>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</si>
  <si>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</si>
  <si>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</si>
  <si>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</si>
  <si>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</si>
  <si>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</si>
  <si>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</si>
  <si>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</si>
  <si>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</si>
  <si>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</si>
  <si>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</si>
  <si>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</si>
  <si>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</si>
  <si>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</si>
  <si>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</si>
  <si>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</si>
  <si>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</si>
  <si>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</si>
  <si>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</si>
  <si>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</si>
  <si>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</si>
  <si>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</si>
  <si>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</si>
  <si>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</si>
  <si>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</si>
  <si>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</si>
  <si>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</si>
  <si>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</si>
  <si>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</si>
  <si>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</si>
  <si>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</si>
  <si>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</si>
  <si>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</si>
  <si>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</si>
  <si>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</si>
  <si>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</si>
  <si>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</si>
  <si>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</si>
  <si>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</si>
  <si>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</si>
  <si>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</si>
  <si>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</si>
  <si>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</si>
  <si>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</si>
  <si>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</si>
  <si>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</si>
  <si>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</si>
  <si>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</si>
  <si>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</si>
  <si>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</si>
  <si>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</si>
  <si>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</si>
  <si>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</si>
  <si>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</si>
  <si>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</si>
  <si>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</si>
  <si>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</si>
  <si>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</si>
  <si>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</si>
  <si>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</si>
  <si>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</si>
  <si>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</si>
  <si>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</si>
  <si>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</si>
  <si>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</si>
  <si>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</si>
  <si>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</si>
  <si>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</si>
  <si>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</si>
  <si>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</si>
  <si>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</si>
  <si>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</si>
  <si>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</si>
  <si>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</si>
  <si>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</si>
  <si>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</si>
  <si>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</si>
  <si>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</si>
  <si>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</si>
  <si>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</si>
  <si>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</si>
  <si>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</si>
  <si>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</si>
  <si>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</si>
  <si>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</si>
  <si>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</si>
  <si>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</si>
  <si>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</si>
  <si>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</si>
  <si>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</si>
  <si>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</si>
  <si>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</si>
  <si>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</si>
  <si>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</si>
  <si>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</si>
  <si>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</si>
  <si>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</si>
  <si>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</si>
  <si>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</si>
  <si>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</si>
  <si>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</si>
  <si>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</si>
  <si>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</si>
  <si>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</si>
  <si>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</si>
  <si>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</si>
  <si>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</si>
  <si>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</si>
  <si>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</si>
  <si>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</si>
  <si>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</si>
  <si>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</si>
  <si>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</si>
  <si>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</si>
  <si>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</si>
  <si>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</si>
  <si>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</si>
  <si>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</si>
  <si>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</si>
  <si>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</si>
  <si>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</si>
  <si>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</si>
  <si>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</si>
  <si>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</si>
  <si>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</si>
  <si>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</si>
  <si>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</si>
  <si>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</si>
  <si>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</si>
  <si>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</si>
  <si>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</si>
  <si>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</si>
  <si>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</si>
  <si>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</si>
  <si>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</si>
  <si>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</si>
  <si>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</si>
  <si>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</si>
  <si>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</si>
  <si>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</si>
  <si>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</si>
  <si>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</si>
  <si>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</si>
  <si>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</si>
  <si>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</si>
  <si>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</si>
  <si>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</si>
  <si>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</si>
  <si>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</si>
  <si>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</si>
  <si>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</si>
  <si>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</si>
  <si>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</si>
  <si>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</si>
  <si>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</si>
  <si>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</si>
  <si>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</si>
  <si>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</si>
  <si>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</si>
  <si>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</si>
  <si>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</si>
  <si>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</si>
  <si>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</si>
  <si>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</si>
  <si>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</si>
  <si>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</si>
  <si>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</si>
  <si>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</si>
  <si>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</si>
  <si>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</si>
  <si>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</si>
  <si>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</si>
  <si>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</si>
  <si>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</si>
  <si>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</si>
  <si>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</si>
  <si>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</si>
  <si>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</si>
  <si>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</si>
  <si>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</si>
  <si>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</si>
  <si>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</si>
  <si>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</si>
  <si>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</si>
  <si>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</si>
  <si>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</si>
  <si>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</si>
  <si>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</si>
  <si>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</si>
  <si>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</si>
  <si>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</si>
  <si>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</si>
  <si>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</si>
  <si>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</si>
  <si>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</si>
  <si>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</si>
  <si>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</si>
  <si>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</si>
  <si>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</si>
  <si>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</si>
  <si>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</si>
  <si>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</si>
  <si>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</si>
  <si>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</si>
  <si>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</si>
  <si>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</si>
  <si>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</si>
  <si>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</si>
  <si>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</si>
  <si>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</si>
  <si>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</si>
  <si>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</si>
  <si>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</si>
  <si>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</si>
  <si>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</si>
  <si>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</si>
  <si>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</si>
  <si>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</si>
  <si>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</si>
  <si>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</si>
  <si>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</si>
  <si>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</si>
  <si>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</si>
  <si>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</si>
  <si>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</si>
  <si>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</si>
  <si>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</si>
  <si>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</si>
  <si>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</si>
  <si>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</si>
  <si>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</si>
  <si>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</si>
  <si>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</si>
  <si>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</si>
  <si>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</si>
  <si>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</si>
  <si>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</si>
  <si>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</si>
  <si>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</si>
  <si>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</si>
  <si>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</si>
  <si>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</si>
  <si>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</si>
  <si>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</si>
  <si>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</si>
  <si>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</si>
  <si>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</si>
  <si>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</si>
  <si>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</si>
  <si>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</si>
  <si>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</si>
  <si>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</si>
  <si>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</si>
  <si>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</si>
  <si>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</si>
  <si>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</si>
  <si>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</si>
  <si>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</si>
  <si>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</si>
  <si>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</si>
  <si>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</si>
  <si>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</si>
  <si>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</si>
  <si>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</si>
  <si>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</si>
  <si>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</si>
  <si>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</si>
  <si>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</si>
  <si>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</si>
  <si>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</si>
  <si>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</si>
  <si>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</si>
  <si>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</si>
  <si>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</si>
  <si>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</si>
  <si>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</si>
  <si>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</si>
  <si>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</si>
  <si>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</si>
  <si>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</si>
  <si>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</si>
  <si>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</si>
  <si>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</si>
  <si>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</si>
  <si>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</si>
  <si>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</si>
  <si>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</si>
  <si>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</si>
  <si>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</si>
  <si>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</si>
  <si>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</si>
  <si>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</si>
  <si>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</si>
  <si>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</si>
  <si>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</si>
  <si>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</si>
  <si>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</si>
  <si>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</si>
  <si>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</si>
  <si>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</si>
  <si>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</si>
  <si>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</si>
  <si>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</si>
  <si>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</si>
  <si>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</si>
  <si>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</si>
  <si>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</si>
  <si>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</si>
  <si>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</si>
  <si>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</si>
  <si>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</si>
  <si>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</si>
  <si>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</si>
  <si>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</si>
  <si>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</si>
  <si>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</si>
  <si>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</si>
  <si>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</si>
  <si>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</si>
  <si>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</si>
  <si>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</si>
  <si>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</si>
  <si>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</si>
  <si>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</si>
  <si>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</si>
  <si>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</si>
  <si>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</si>
  <si>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</si>
  <si>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</si>
  <si>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</si>
  <si>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</si>
  <si>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</si>
  <si>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</si>
  <si>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</si>
  <si>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</si>
  <si>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</si>
  <si>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</si>
  <si>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</si>
  <si>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</si>
  <si>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</si>
  <si>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</si>
  <si>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</si>
  <si>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</si>
  <si>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</si>
  <si>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</si>
  <si>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</si>
  <si>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</si>
  <si>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</si>
  <si>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</si>
  <si>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</si>
  <si>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</si>
  <si>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</si>
  <si>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</si>
  <si>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</si>
  <si>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</si>
  <si>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</si>
  <si>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</si>
  <si>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</si>
  <si>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</si>
  <si>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</si>
  <si>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</si>
  <si>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</si>
  <si>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</si>
  <si>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</si>
  <si>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</si>
  <si>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</si>
  <si>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</si>
  <si>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</si>
  <si>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</si>
  <si>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</si>
  <si>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</si>
  <si>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</si>
  <si>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</si>
  <si>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</si>
  <si>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</si>
  <si>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</si>
  <si>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</si>
  <si>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</si>
  <si>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</si>
  <si>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</si>
  <si>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</si>
  <si>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</si>
  <si>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</si>
  <si>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</si>
  <si>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</si>
  <si>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</si>
  <si>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</si>
  <si>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</si>
  <si>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</si>
  <si>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</si>
  <si>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</si>
  <si>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</si>
  <si>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</si>
  <si>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</si>
  <si>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</si>
  <si>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</si>
  <si>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</si>
  <si>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</si>
  <si>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</si>
  <si>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</si>
  <si>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</si>
  <si>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</si>
  <si>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</si>
  <si>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</si>
  <si>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</si>
  <si>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</si>
  <si>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</si>
  <si>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</si>
  <si>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</si>
  <si>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</si>
  <si>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</si>
  <si>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</si>
  <si>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</si>
  <si>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</si>
  <si>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</si>
  <si>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</si>
  <si>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</si>
  <si>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</si>
  <si>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</si>
  <si>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</si>
  <si>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</si>
  <si>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</si>
  <si>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</si>
  <si>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</si>
  <si>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</si>
  <si>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</si>
  <si>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</si>
  <si>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</si>
  <si>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</si>
  <si>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</si>
  <si>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</si>
  <si>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</si>
  <si>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</si>
  <si>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</si>
  <si>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</si>
  <si>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</si>
  <si>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</si>
  <si>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</si>
  <si>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</si>
  <si>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</si>
  <si>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</si>
  <si>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</si>
  <si>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</si>
  <si>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</si>
  <si>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</si>
  <si>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</si>
  <si>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</si>
  <si>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</si>
  <si>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</si>
  <si>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</si>
  <si>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</si>
  <si>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</si>
  <si>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</si>
  <si>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</si>
  <si>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</si>
  <si>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</si>
  <si>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</si>
  <si>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</si>
  <si>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</si>
  <si>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</si>
  <si>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</si>
  <si>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</si>
  <si>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</si>
  <si>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</si>
  <si>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</si>
  <si>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</si>
  <si>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</si>
  <si>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</si>
  <si>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</si>
  <si>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</si>
  <si>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</si>
  <si>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</si>
  <si>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</si>
  <si>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</si>
  <si>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</si>
  <si>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</si>
  <si>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</si>
  <si>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</si>
  <si>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</si>
  <si>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</si>
  <si>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</si>
  <si>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</si>
  <si>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</si>
  <si>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</si>
  <si>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</si>
  <si>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</si>
  <si>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</si>
  <si>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</si>
  <si>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</si>
  <si>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</si>
  <si>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</si>
  <si>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</si>
  <si>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</si>
  <si>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</si>
  <si>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</si>
  <si>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</si>
  <si>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</si>
  <si>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</si>
  <si>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</si>
  <si>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</si>
  <si>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</si>
  <si>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</si>
  <si>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</si>
  <si>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</si>
  <si>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</si>
  <si>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</si>
  <si>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</si>
  <si>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</si>
  <si>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</si>
  <si>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</si>
  <si>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</si>
  <si>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</si>
  <si>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</si>
  <si>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</si>
  <si>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</si>
  <si>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</si>
  <si>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</si>
  <si>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</si>
  <si>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</si>
  <si>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</si>
  <si>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</si>
  <si>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</si>
  <si>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</si>
  <si>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</si>
  <si>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</si>
  <si>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</si>
  <si>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</si>
  <si>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</si>
  <si>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</si>
  <si>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</si>
  <si>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</si>
  <si>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</si>
  <si>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</si>
  <si>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</si>
  <si>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</si>
  <si>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</si>
  <si>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</si>
  <si>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</si>
  <si>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</si>
  <si>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</si>
  <si>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</si>
  <si>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</si>
  <si>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</si>
  <si>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</si>
  <si>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</si>
  <si>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</si>
  <si>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</si>
  <si>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</si>
  <si>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</si>
  <si>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</si>
  <si>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</si>
  <si>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</si>
  <si>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</si>
  <si>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</si>
  <si>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</si>
  <si>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</si>
  <si>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</si>
  <si>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</si>
  <si>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</si>
  <si>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</si>
  <si>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</si>
  <si>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</si>
  <si>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</si>
  <si>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</si>
  <si>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</si>
  <si>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</si>
  <si>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</si>
  <si>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</si>
  <si>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</si>
  <si>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</si>
  <si>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</si>
  <si>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</si>
  <si>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</si>
  <si>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</si>
  <si>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</si>
  <si>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</si>
  <si>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</si>
  <si>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</si>
  <si>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</si>
  <si>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</si>
  <si>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</si>
  <si>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</si>
  <si>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</si>
  <si>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</si>
  <si>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</si>
  <si>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</si>
  <si>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</si>
  <si>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</si>
  <si>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</si>
  <si>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</si>
  <si>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</si>
  <si>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</si>
  <si>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</si>
  <si>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</si>
  <si>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</si>
  <si>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</si>
  <si>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</si>
  <si>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</si>
  <si>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</si>
  <si>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</si>
  <si>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</si>
  <si>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</si>
  <si>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</si>
  <si>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</si>
  <si>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</si>
  <si>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</si>
  <si>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</si>
  <si>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</si>
  <si>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</si>
  <si>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</si>
  <si>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</si>
  <si>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</si>
  <si>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</si>
  <si>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</si>
  <si>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</si>
  <si>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</si>
  <si>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</si>
  <si>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</si>
  <si>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</si>
  <si>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</si>
  <si>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</si>
  <si>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</si>
  <si>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</si>
  <si>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</si>
  <si>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</si>
  <si>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</si>
  <si>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</si>
  <si>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</si>
  <si>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</si>
  <si>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</si>
  <si>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</si>
  <si>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</si>
  <si>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</si>
  <si>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</si>
  <si>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</si>
  <si>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</si>
  <si>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</si>
  <si>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</si>
  <si>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</si>
  <si>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</si>
  <si>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</si>
  <si>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</si>
  <si>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</si>
  <si>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</si>
  <si>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</si>
  <si>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</si>
  <si>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</si>
  <si>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</si>
  <si>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</si>
  <si>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</si>
  <si>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</si>
  <si>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</si>
  <si>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</si>
  <si>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</si>
  <si>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</si>
  <si>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</si>
  <si>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</si>
  <si>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</si>
  <si>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</si>
  <si>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</si>
  <si>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</si>
  <si>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</si>
  <si>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</si>
  <si>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</si>
  <si>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</si>
  <si>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</si>
  <si>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</si>
  <si>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</si>
  <si>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</si>
  <si>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</si>
  <si>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</si>
  <si>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</si>
  <si>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</si>
  <si>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</si>
  <si>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</si>
  <si>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</si>
  <si>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</si>
  <si>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</si>
  <si>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</si>
  <si>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</si>
  <si>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</si>
  <si>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</si>
  <si>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</si>
  <si>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</si>
  <si>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</si>
  <si>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</si>
  <si>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</si>
  <si>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</si>
  <si>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</si>
  <si>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</si>
  <si>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</si>
  <si>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</si>
  <si>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</si>
  <si>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</si>
  <si>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</si>
  <si>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</si>
  <si>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</si>
  <si>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</si>
  <si>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</si>
  <si>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</si>
  <si>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</si>
  <si>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</si>
  <si>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</si>
  <si>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</si>
  <si>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</si>
  <si>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</si>
  <si>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</si>
  <si>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</si>
  <si>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</si>
  <si>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</si>
  <si>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</si>
  <si>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</si>
  <si>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</si>
  <si>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</si>
  <si>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</si>
  <si>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</si>
  <si>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</si>
  <si>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</si>
  <si>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</si>
  <si>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</si>
  <si>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</si>
  <si>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</si>
  <si>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</si>
  <si>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</si>
  <si>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</si>
  <si>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</si>
  <si>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</si>
  <si>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</si>
  <si>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</si>
  <si>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</si>
  <si>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</si>
  <si>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</si>
  <si>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</si>
  <si>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</si>
  <si>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</si>
  <si>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</si>
  <si>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</si>
  <si>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</si>
  <si>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</si>
  <si>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</si>
  <si>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</si>
  <si>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</si>
  <si>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</si>
  <si>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</si>
  <si>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</si>
  <si>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</si>
  <si>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</si>
  <si>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</si>
  <si>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</si>
  <si>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</si>
  <si>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</si>
  <si>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</si>
  <si>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</si>
  <si>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</si>
  <si>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</si>
  <si>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</si>
  <si>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</si>
  <si>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</si>
  <si>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</si>
  <si>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</si>
  <si>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</si>
  <si>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</si>
  <si>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</si>
  <si>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</si>
  <si>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</si>
  <si>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</si>
  <si>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</si>
  <si>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</si>
  <si>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</si>
  <si>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</si>
  <si>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</si>
  <si>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</si>
  <si>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</si>
  <si>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</si>
  <si>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</si>
  <si>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</si>
  <si>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</si>
  <si>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</si>
  <si>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</si>
  <si>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</si>
  <si>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</si>
  <si>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</si>
  <si>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</si>
  <si>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</si>
  <si>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</si>
  <si>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</si>
  <si>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</si>
  <si>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</si>
  <si>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</si>
  <si>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</si>
  <si>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</si>
  <si>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</si>
  <si>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</si>
  <si>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</si>
  <si>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</si>
  <si>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</si>
  <si>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</si>
  <si>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</si>
  <si>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</si>
  <si>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</si>
  <si>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</si>
  <si>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</si>
  <si>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</si>
  <si>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</si>
  <si>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</si>
  <si>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</si>
  <si>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</si>
  <si>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</si>
  <si>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</si>
  <si>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</si>
  <si>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</si>
  <si>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</si>
  <si>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</si>
  <si>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</si>
  <si>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</si>
  <si>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</si>
  <si>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</si>
  <si>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</si>
  <si>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</si>
  <si>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</si>
  <si>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</si>
  <si>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</si>
  <si>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</si>
  <si>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</si>
  <si>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</si>
  <si>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</si>
  <si>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</si>
  <si>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</si>
  <si>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</si>
  <si>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</si>
  <si>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</si>
  <si>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</si>
  <si>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</si>
  <si>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</si>
  <si>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</si>
  <si>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</si>
  <si>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</si>
  <si>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</si>
  <si>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</si>
  <si>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</si>
  <si>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</si>
  <si>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</si>
  <si>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</si>
  <si>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</si>
  <si>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</si>
  <si>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</si>
  <si>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</si>
  <si>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</si>
  <si>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</si>
  <si>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</si>
  <si>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</si>
  <si>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</si>
  <si>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</si>
  <si>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</si>
  <si>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</si>
  <si>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</si>
  <si>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</si>
  <si>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</si>
  <si>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</si>
  <si>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</si>
  <si>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</si>
  <si>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</si>
  <si>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</si>
  <si>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</si>
  <si>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</si>
  <si>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</si>
  <si>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</si>
  <si>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</si>
  <si>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</si>
  <si>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</si>
  <si>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</si>
  <si>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</si>
  <si>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</si>
  <si>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</si>
  <si>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</si>
  <si>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</si>
  <si>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</si>
  <si>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</si>
  <si>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</si>
  <si>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</si>
  <si>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</si>
  <si>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</si>
  <si>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</si>
  <si>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</si>
  <si>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</si>
  <si>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</si>
  <si>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</si>
  <si>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</si>
  <si>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</si>
  <si>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</si>
  <si>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</si>
  <si>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</si>
  <si>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</si>
  <si>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</si>
  <si>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</si>
  <si>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</si>
  <si>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</si>
  <si>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</si>
  <si>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</si>
  <si>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</si>
  <si>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</si>
  <si>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</si>
  <si>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</si>
  <si>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</si>
  <si>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</si>
  <si>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</si>
  <si>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</si>
  <si>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</si>
  <si>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</si>
  <si>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</si>
  <si>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</si>
  <si>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</si>
  <si>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</si>
  <si>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</si>
  <si>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</si>
  <si>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</si>
  <si>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</si>
  <si>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</si>
  <si>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</si>
  <si>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</si>
  <si>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</si>
  <si>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</si>
  <si>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</si>
  <si>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</si>
  <si>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</si>
  <si>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</si>
  <si>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</si>
  <si>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</si>
  <si>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</si>
  <si>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</si>
  <si>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</si>
  <si>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</si>
  <si>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</si>
  <si>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</si>
  <si>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</si>
  <si>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</si>
  <si>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</si>
  <si>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</si>
  <si>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</si>
  <si>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</si>
  <si>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</si>
  <si>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</si>
  <si>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</si>
  <si>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</si>
  <si>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</si>
  <si>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</si>
  <si>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</si>
  <si>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</si>
  <si>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</si>
  <si>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</si>
  <si>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</si>
  <si>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</si>
  <si>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</si>
  <si>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</si>
  <si>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</si>
  <si>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</si>
  <si>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</si>
  <si>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</si>
  <si>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</si>
  <si>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</si>
  <si>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</si>
  <si>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</si>
  <si>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</si>
  <si>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</si>
  <si>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</si>
  <si>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</si>
  <si>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</si>
  <si>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</si>
  <si>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</si>
  <si>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</si>
  <si>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</si>
  <si>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</si>
  <si>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</si>
  <si>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</si>
  <si>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</si>
  <si>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</si>
  <si>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</si>
  <si>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</si>
  <si>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</si>
  <si>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</si>
  <si>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</si>
  <si>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</si>
  <si>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</si>
  <si>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</si>
  <si>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</si>
  <si>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</si>
  <si>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</si>
  <si>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</si>
  <si>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</si>
  <si>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</si>
  <si>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</si>
  <si>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</si>
  <si>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</si>
  <si>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</si>
  <si>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</si>
  <si>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</si>
  <si>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</si>
  <si>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</si>
  <si>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</si>
  <si>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</si>
  <si>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</si>
  <si>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</si>
  <si>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</si>
  <si>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</si>
  <si>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</si>
  <si>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</si>
  <si>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</si>
  <si>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</si>
  <si>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</si>
  <si>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</si>
  <si>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</si>
  <si>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</si>
  <si>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</si>
  <si>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</si>
  <si>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</si>
  <si>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</si>
  <si>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</si>
  <si>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</si>
  <si>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</si>
  <si>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</si>
  <si>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</si>
  <si>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</si>
  <si>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</si>
  <si>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</si>
  <si>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</si>
  <si>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</si>
  <si>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</si>
  <si>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</si>
  <si>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</si>
  <si>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</si>
  <si>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</si>
  <si>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</si>
  <si>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</si>
  <si>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</si>
  <si>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</si>
  <si>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</si>
  <si>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</si>
  <si>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</si>
  <si>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</si>
  <si>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</si>
  <si>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</si>
  <si>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</si>
  <si>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</si>
  <si>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</si>
  <si>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</si>
  <si>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</si>
  <si>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</si>
  <si>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</si>
  <si>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</si>
  <si>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</si>
  <si>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</si>
  <si>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</si>
  <si>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</si>
  <si>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</si>
  <si>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</si>
  <si>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</si>
  <si>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</si>
  <si>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</si>
  <si>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</si>
  <si>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</si>
  <si>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</si>
  <si>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</si>
  <si>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</si>
  <si>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</si>
  <si>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</si>
  <si>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</si>
  <si>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</si>
  <si>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</si>
  <si>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</si>
  <si>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</si>
  <si>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</si>
  <si>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</si>
  <si>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</si>
  <si>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</si>
  <si>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</si>
  <si>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</si>
  <si>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</si>
  <si>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</si>
  <si>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</si>
  <si>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</si>
  <si>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</si>
  <si>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</si>
  <si>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</si>
  <si>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</si>
  <si>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</si>
  <si>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</si>
  <si>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</si>
  <si>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</si>
  <si>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</si>
  <si>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</si>
  <si>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</si>
  <si>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</si>
  <si>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</si>
  <si>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</si>
  <si>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</si>
  <si>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</si>
  <si>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</si>
  <si>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</si>
  <si>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</si>
  <si>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</si>
  <si>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</si>
  <si>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</si>
  <si>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</si>
  <si>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</si>
  <si>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</si>
  <si>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</si>
  <si>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</si>
  <si>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</si>
  <si>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</si>
  <si>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</si>
  <si>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</si>
  <si>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</si>
  <si>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</si>
  <si>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</si>
  <si>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</si>
  <si>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</si>
  <si>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</si>
  <si>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</si>
  <si>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</si>
  <si>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</si>
  <si>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</si>
  <si>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</si>
  <si>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</si>
  <si>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</si>
  <si>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</si>
  <si>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</si>
  <si>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</si>
  <si>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</si>
  <si>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</si>
  <si>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</si>
  <si>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</si>
  <si>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</si>
  <si>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</si>
  <si>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</si>
  <si>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</si>
  <si>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</si>
  <si>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</si>
  <si>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</si>
  <si>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</si>
  <si>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</si>
  <si>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</si>
  <si>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</si>
  <si>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</si>
  <si>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</si>
  <si>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</si>
  <si>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</si>
  <si>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</si>
  <si>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</si>
  <si>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</si>
  <si>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</si>
  <si>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</si>
  <si>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</si>
  <si>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</si>
  <si>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</si>
  <si>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</si>
  <si>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</si>
  <si>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</si>
  <si>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</si>
  <si>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</si>
  <si>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</si>
  <si>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</si>
  <si>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</si>
  <si>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</si>
  <si>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</si>
  <si>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</si>
  <si>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</si>
  <si>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</si>
  <si>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</si>
  <si>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</si>
  <si>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</si>
  <si>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</si>
  <si>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</si>
  <si>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</si>
  <si>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</si>
  <si>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</si>
  <si>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</si>
  <si>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</si>
  <si>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</si>
  <si>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</si>
  <si>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</si>
  <si>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</si>
  <si>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</si>
  <si>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</si>
  <si>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</si>
  <si>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</si>
  <si>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</si>
  <si>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</si>
  <si>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</si>
  <si>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</si>
  <si>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</si>
  <si>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</si>
  <si>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</si>
  <si>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</si>
  <si>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</si>
  <si>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</si>
  <si>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</si>
  <si>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</si>
  <si>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</si>
  <si>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</si>
  <si>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</si>
  <si>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</si>
  <si>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</si>
  <si>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</si>
  <si>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</si>
  <si>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</si>
  <si>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</si>
  <si>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</si>
  <si>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</si>
  <si>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</si>
  <si>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</si>
  <si>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</si>
  <si>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</si>
  <si>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</si>
  <si>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</si>
  <si>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</si>
  <si>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</si>
  <si>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</si>
  <si>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</si>
  <si>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</si>
  <si>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</si>
  <si>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</si>
  <si>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</si>
  <si>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</si>
  <si>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</si>
  <si>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</si>
  <si>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</si>
  <si>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</si>
  <si>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</si>
  <si>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</si>
  <si>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</si>
  <si>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</si>
  <si>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</si>
  <si>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</si>
  <si>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</si>
  <si>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</si>
  <si>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</si>
  <si>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</si>
  <si>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</si>
  <si>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</si>
  <si>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</si>
  <si>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</si>
  <si>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</si>
  <si>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</si>
  <si>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</si>
  <si>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</si>
  <si>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</si>
  <si>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</si>
  <si>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</si>
  <si>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</si>
  <si>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</si>
  <si>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</si>
  <si>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</si>
  <si>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</si>
  <si>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</si>
  <si>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</si>
  <si>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</si>
  <si>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</si>
  <si>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</si>
  <si>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</si>
  <si>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</si>
  <si>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</si>
  <si>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</si>
  <si>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</si>
  <si>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</si>
  <si>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</si>
  <si>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</si>
  <si>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</si>
  <si>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</si>
  <si>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</si>
  <si>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</si>
  <si>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</si>
  <si>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</si>
  <si>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</si>
  <si>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</si>
  <si>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</si>
  <si>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</si>
  <si>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</si>
  <si>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</si>
  <si>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</si>
  <si>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</si>
  <si>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</si>
  <si>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</si>
  <si>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</si>
  <si>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</si>
  <si>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</si>
  <si>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</si>
  <si>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</si>
  <si>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</si>
  <si>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</si>
  <si>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</si>
  <si>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</si>
  <si>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</si>
  <si>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</si>
  <si>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</si>
  <si>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</si>
  <si>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</si>
  <si>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</si>
  <si>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</si>
  <si>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</si>
  <si>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</si>
  <si>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</si>
  <si>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</si>
  <si>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</si>
  <si>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</si>
  <si>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</si>
  <si>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</si>
  <si>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</si>
  <si>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</si>
  <si>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</si>
  <si>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</si>
  <si>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</si>
  <si>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</si>
  <si>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</si>
  <si>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</si>
  <si>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</si>
  <si>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</si>
  <si>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</si>
  <si>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</si>
  <si>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</si>
  <si>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</si>
  <si>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</si>
  <si>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</si>
  <si>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</si>
  <si>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</si>
  <si>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</si>
  <si>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</si>
  <si>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</si>
  <si>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</si>
  <si>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</si>
  <si>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</si>
  <si>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</si>
  <si>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</si>
  <si>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</si>
  <si>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</si>
  <si>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</si>
  <si>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</si>
  <si>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</si>
  <si>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</si>
  <si>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</si>
  <si>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</si>
  <si>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</si>
  <si>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</si>
  <si>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</si>
  <si>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</si>
  <si>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</si>
  <si>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</si>
  <si>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</si>
  <si>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</si>
  <si>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</si>
  <si>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</si>
  <si>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</si>
  <si>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</si>
  <si>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</si>
  <si>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</si>
  <si>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</si>
  <si>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</si>
  <si>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</si>
  <si>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</si>
  <si>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</si>
  <si>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</si>
  <si>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</si>
  <si>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</si>
  <si>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</si>
  <si>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</si>
  <si>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</si>
  <si>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</si>
  <si>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</si>
  <si>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</si>
  <si>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</si>
  <si>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</si>
  <si>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</si>
  <si>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</si>
  <si>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</si>
  <si>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</si>
  <si>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</si>
  <si>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</si>
  <si>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</si>
  <si>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</si>
  <si>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</si>
  <si>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</si>
  <si>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</si>
  <si>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</si>
  <si>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</si>
  <si>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</si>
  <si>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</si>
  <si>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</si>
  <si>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</si>
  <si>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</si>
  <si>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</si>
  <si>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</si>
  <si>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</si>
  <si>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</si>
  <si>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</si>
  <si>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</si>
  <si>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</si>
  <si>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</si>
  <si>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</si>
  <si>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</si>
  <si>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</si>
  <si>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</si>
  <si>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</si>
  <si>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</si>
  <si>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</si>
  <si>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</si>
  <si>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</si>
  <si>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</si>
  <si>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</si>
  <si>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</si>
  <si>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</si>
  <si>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</si>
  <si>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</si>
  <si>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</si>
  <si>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</si>
  <si>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</si>
  <si>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</si>
  <si>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</si>
  <si>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</si>
  <si>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</si>
  <si>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</si>
  <si>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</si>
  <si>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</si>
  <si>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</si>
  <si>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</si>
  <si>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</si>
  <si>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</si>
  <si>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</si>
  <si>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</si>
  <si>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</si>
  <si>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</si>
  <si>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</si>
  <si>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</si>
  <si>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</si>
  <si>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</si>
  <si>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</si>
  <si>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</si>
  <si>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</si>
  <si>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</si>
  <si>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</si>
  <si>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</si>
  <si>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</si>
  <si>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</si>
  <si>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</si>
  <si>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</si>
  <si>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</si>
  <si>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</si>
  <si>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</si>
  <si>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</si>
  <si>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</si>
  <si>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</si>
  <si>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</si>
  <si>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</si>
  <si>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</si>
  <si>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</si>
  <si>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</si>
  <si>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</si>
  <si>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</si>
  <si>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</si>
  <si>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</si>
  <si>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</si>
  <si>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</si>
  <si>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</si>
  <si>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</si>
  <si>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</si>
  <si>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</si>
  <si>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</si>
  <si>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</si>
  <si>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</si>
  <si>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</si>
  <si>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</si>
  <si>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</si>
  <si>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</si>
  <si>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</si>
  <si>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</si>
  <si>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</si>
  <si>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</si>
  <si>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</si>
  <si>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</si>
  <si>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</si>
  <si>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</si>
  <si>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</si>
  <si>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</si>
  <si>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</si>
  <si>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</si>
  <si>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</si>
  <si>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</si>
  <si>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</si>
  <si>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</si>
  <si>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</si>
  <si>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</si>
  <si>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</si>
  <si>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</si>
  <si>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</si>
  <si>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</si>
  <si>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</si>
  <si>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</si>
  <si>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</si>
  <si>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</si>
  <si>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</si>
  <si>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</si>
  <si>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</si>
  <si>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</si>
  <si>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</si>
  <si>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</si>
  <si>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</si>
  <si>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</si>
  <si>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</si>
  <si>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</si>
  <si>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</si>
  <si>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</si>
  <si>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</si>
  <si>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</si>
  <si>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</si>
  <si>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</si>
  <si>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</si>
  <si>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</si>
  <si>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</si>
  <si>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</si>
  <si>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</si>
  <si>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</si>
  <si>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</si>
  <si>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</si>
  <si>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</si>
  <si>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</si>
  <si>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</si>
  <si>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</si>
  <si>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</si>
  <si>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</si>
  <si>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</si>
  <si>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</si>
  <si>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</si>
  <si>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</si>
  <si>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</si>
  <si>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</si>
  <si>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</si>
  <si>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</si>
  <si>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</si>
  <si>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</si>
  <si>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</si>
  <si>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</si>
  <si>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</si>
  <si>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</si>
  <si>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</si>
  <si>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</si>
  <si>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</si>
  <si>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</si>
  <si>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</si>
  <si>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</si>
  <si>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</si>
  <si>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</si>
  <si>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</si>
  <si>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</si>
  <si>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</si>
  <si>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</si>
  <si>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</si>
  <si>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</si>
  <si>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</si>
  <si>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</si>
  <si>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</si>
  <si>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</si>
  <si>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</si>
  <si>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</si>
  <si>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</si>
  <si>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</si>
  <si>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</si>
  <si>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</si>
  <si>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</si>
  <si>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</si>
  <si>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</si>
  <si>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</si>
  <si>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</si>
  <si>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</si>
  <si>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</si>
  <si>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</si>
  <si>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</si>
  <si>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</si>
  <si>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</si>
  <si>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</si>
  <si>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</si>
  <si>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</si>
  <si>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</si>
  <si>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</si>
  <si>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</si>
  <si>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</si>
  <si>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</si>
  <si>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</si>
  <si>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</si>
  <si>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</si>
  <si>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</si>
  <si>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</si>
  <si>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</si>
  <si>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</si>
  <si>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</si>
  <si>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</si>
  <si>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</si>
  <si>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</si>
  <si>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</si>
  <si>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</si>
  <si>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</si>
  <si>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</si>
  <si>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</si>
  <si>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</si>
  <si>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</si>
  <si>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</si>
  <si>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</si>
  <si>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</si>
  <si>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</si>
  <si>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</si>
  <si>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</si>
  <si>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</si>
  <si>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</si>
  <si>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</si>
  <si>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</si>
  <si>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</si>
  <si>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</si>
  <si>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</si>
  <si>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</si>
  <si>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</si>
  <si>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</si>
  <si>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</si>
  <si>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</si>
  <si>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</si>
  <si>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</si>
  <si>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</si>
  <si>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</si>
  <si>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</si>
  <si>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</si>
  <si>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</si>
  <si>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</si>
  <si>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</si>
  <si>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</si>
  <si>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</si>
  <si>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</si>
  <si>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</si>
  <si>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</si>
  <si>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</si>
  <si>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</si>
  <si>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</si>
  <si>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</si>
  <si>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</si>
  <si>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</si>
  <si>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</si>
  <si>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</si>
  <si>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</si>
  <si>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</si>
  <si>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</si>
  <si>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</si>
  <si>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</si>
  <si>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</si>
  <si>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</si>
  <si>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</si>
  <si>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</si>
  <si>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</si>
  <si>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</si>
  <si>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</si>
  <si>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</si>
  <si>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</si>
  <si>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</si>
  <si>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</si>
  <si>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</si>
  <si>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</si>
  <si>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</si>
  <si>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</si>
  <si>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</si>
  <si>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</si>
  <si>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</si>
  <si>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</si>
  <si>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</si>
  <si>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</si>
  <si>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</si>
  <si>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</si>
  <si>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</si>
  <si>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</si>
  <si>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</si>
  <si>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</si>
  <si>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</si>
  <si>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</si>
  <si>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</si>
  <si>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</si>
  <si>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</si>
  <si>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</si>
  <si>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</si>
  <si>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</si>
  <si>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</si>
  <si>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</si>
  <si>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</si>
  <si>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</si>
  <si>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</si>
  <si>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</si>
  <si>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</si>
  <si>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</si>
  <si>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</si>
  <si>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</si>
  <si>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</si>
  <si>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</si>
  <si>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</si>
  <si>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</si>
  <si>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</si>
  <si>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</si>
  <si>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</si>
  <si>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</si>
  <si>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</si>
  <si>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</si>
  <si>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</si>
  <si>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</si>
  <si>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</si>
  <si>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</si>
  <si>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</si>
  <si>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</si>
  <si>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</si>
  <si>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</si>
  <si>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</si>
  <si>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</si>
  <si>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</si>
  <si>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</si>
  <si>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</si>
  <si>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</si>
  <si>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</si>
  <si>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</si>
  <si>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</si>
  <si>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</si>
  <si>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</si>
  <si>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</si>
  <si>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</si>
  <si>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</si>
  <si>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</si>
  <si>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</si>
  <si>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</si>
  <si>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</si>
  <si>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</si>
  <si>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</si>
  <si>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</si>
  <si>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</si>
  <si>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</si>
  <si>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</si>
  <si>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</si>
  <si>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</si>
  <si>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</si>
  <si>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</si>
  <si>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</si>
  <si>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</si>
  <si>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</si>
  <si>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</si>
  <si>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</si>
  <si>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</si>
  <si>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</si>
  <si>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</si>
  <si>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</si>
  <si>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</si>
  <si>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</si>
  <si>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</si>
  <si>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</si>
  <si>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</si>
  <si>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</si>
  <si>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</si>
  <si>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</si>
  <si>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</si>
  <si>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</si>
  <si>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</si>
  <si>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</si>
  <si>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</si>
  <si>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</si>
  <si>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</si>
  <si>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</si>
  <si>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</si>
  <si>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</si>
  <si>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</si>
  <si>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</si>
  <si>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</si>
  <si>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</si>
  <si>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</si>
  <si>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</si>
  <si>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</si>
  <si>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</si>
  <si>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</si>
  <si>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</si>
  <si>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</si>
  <si>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</si>
  <si>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</si>
  <si>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</si>
  <si>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</si>
  <si>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</si>
  <si>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</si>
  <si>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</si>
  <si>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</si>
  <si>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</si>
  <si>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</si>
  <si>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</si>
  <si>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</si>
  <si>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</si>
  <si>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</si>
  <si>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</si>
  <si>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</si>
  <si>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</si>
  <si>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</si>
  <si>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</si>
  <si>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</si>
  <si>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</si>
  <si>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</si>
  <si>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</si>
  <si>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</si>
  <si>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</si>
  <si>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</si>
  <si>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</si>
  <si>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</si>
  <si>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</si>
  <si>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</si>
  <si>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</si>
  <si>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</si>
  <si>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</si>
  <si>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</si>
  <si>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</si>
  <si>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</si>
  <si>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</si>
  <si>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</si>
  <si>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</si>
  <si>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</si>
  <si>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</si>
  <si>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</si>
  <si>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</si>
  <si>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</si>
  <si>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</si>
  <si>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</si>
  <si>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</si>
  <si>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</si>
  <si>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</si>
  <si>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</si>
  <si>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</si>
  <si>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</si>
  <si>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</si>
  <si>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</si>
  <si>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</si>
  <si>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</si>
  <si>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</si>
  <si>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</si>
  <si>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</si>
  <si>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</si>
  <si>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</si>
  <si>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</si>
  <si>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</si>
  <si>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</si>
  <si>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</si>
  <si>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</si>
  <si>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</si>
  <si>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</si>
  <si>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</si>
  <si>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</si>
  <si>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</si>
  <si>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</si>
  <si>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</si>
  <si>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</si>
  <si>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</si>
  <si>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</si>
  <si>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</si>
  <si>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</si>
  <si>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</si>
  <si>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</si>
  <si>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</si>
  <si>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</si>
  <si>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</si>
  <si>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</si>
  <si>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</si>
  <si>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</si>
  <si>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</si>
  <si>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</si>
  <si>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</si>
  <si>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</si>
  <si>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</si>
  <si>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</si>
  <si>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</si>
  <si>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</si>
  <si>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</si>
  <si>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</si>
  <si>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</si>
  <si>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</si>
  <si>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</si>
  <si>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</si>
  <si>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</si>
  <si>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</si>
  <si>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</si>
  <si>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</si>
  <si>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</si>
  <si>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</si>
  <si>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</si>
  <si>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</si>
  <si>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</si>
  <si>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</si>
  <si>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</si>
  <si>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</si>
  <si>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</si>
  <si>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</si>
  <si>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</si>
  <si>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</si>
  <si>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</si>
  <si>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</si>
  <si>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</si>
  <si>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</si>
  <si>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</si>
  <si>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</si>
  <si>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</si>
  <si>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</si>
  <si>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</si>
  <si>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</si>
  <si>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</si>
  <si>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</si>
  <si>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</si>
  <si>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</si>
  <si>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</si>
  <si>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</si>
  <si>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</si>
  <si>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</si>
  <si>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</si>
  <si>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</si>
  <si>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</si>
  <si>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</si>
  <si>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</si>
  <si>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</si>
  <si>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</si>
  <si>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</si>
  <si>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</si>
  <si>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</si>
  <si>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</si>
  <si>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</si>
  <si>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</si>
  <si>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</si>
  <si>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</si>
  <si>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</si>
  <si>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</si>
  <si>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</si>
  <si>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</si>
  <si>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</si>
  <si>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</si>
  <si>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</si>
  <si>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</si>
  <si>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</si>
  <si>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</si>
  <si>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</si>
  <si>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</si>
  <si>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</si>
  <si>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</si>
  <si>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</si>
  <si>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</si>
  <si>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</si>
  <si>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</si>
  <si>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</si>
  <si>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</si>
  <si>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</si>
  <si>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</si>
  <si>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</si>
  <si>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</si>
  <si>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</si>
  <si>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</si>
  <si>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</si>
  <si>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</si>
  <si>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</si>
  <si>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</si>
  <si>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</si>
  <si>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</si>
  <si>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</si>
  <si>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</si>
  <si>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</si>
  <si>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</si>
  <si>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</si>
  <si>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</si>
  <si>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</si>
  <si>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</si>
  <si>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</si>
  <si>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</si>
  <si>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</si>
  <si>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</si>
  <si>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</si>
  <si>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</si>
  <si>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</si>
  <si>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</si>
  <si>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</si>
  <si>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</si>
  <si>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</si>
  <si>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</si>
  <si>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</si>
  <si>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</si>
  <si>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</si>
  <si>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</si>
  <si>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</si>
  <si>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</si>
  <si>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</si>
  <si>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</si>
  <si>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</si>
  <si>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</si>
  <si>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</si>
  <si>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</si>
  <si>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</si>
  <si>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</si>
  <si>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</si>
  <si>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</si>
  <si>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</si>
  <si>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</si>
  <si>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</si>
  <si>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</si>
  <si>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</si>
  <si>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</si>
  <si>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</si>
  <si>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</si>
  <si>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</si>
  <si>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</si>
  <si>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</si>
  <si>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</si>
  <si>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</si>
  <si>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</si>
  <si>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</si>
  <si>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</si>
  <si>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</si>
  <si>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</si>
  <si>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</si>
  <si>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</si>
  <si>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</si>
  <si>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</si>
  <si>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</si>
  <si>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</si>
  <si>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</si>
  <si>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</si>
  <si>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</si>
  <si>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</si>
  <si>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</si>
  <si>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</si>
  <si>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</si>
  <si>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</si>
  <si>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</si>
  <si>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</si>
  <si>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</si>
  <si>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</si>
  <si>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</si>
  <si>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</si>
  <si>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</si>
  <si>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</si>
  <si>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</si>
  <si>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</si>
  <si>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</si>
  <si>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</si>
  <si>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</si>
  <si>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</si>
  <si>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</si>
  <si>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</si>
  <si>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</si>
  <si>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</si>
  <si>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</si>
  <si>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</si>
  <si>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</si>
  <si>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</si>
  <si>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</si>
  <si>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</si>
  <si>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</si>
  <si>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</si>
  <si>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</si>
  <si>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</si>
  <si>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</si>
  <si>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</si>
  <si>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</si>
  <si>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</si>
  <si>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</si>
  <si>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</si>
  <si>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</si>
  <si>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</si>
  <si>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</si>
  <si>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</si>
  <si>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</si>
  <si>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</si>
  <si>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</si>
  <si>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</si>
  <si>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</si>
  <si>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</si>
  <si>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</si>
  <si>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</si>
  <si>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</si>
  <si>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</si>
  <si>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</si>
  <si>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</si>
  <si>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</si>
  <si>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</si>
  <si>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</si>
  <si>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</si>
  <si>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</si>
  <si>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</si>
  <si>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</si>
  <si>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</si>
  <si>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</si>
  <si>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</si>
  <si>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</si>
  <si>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</si>
  <si>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</si>
  <si>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</si>
  <si>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</si>
  <si>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</si>
  <si>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</si>
  <si>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</si>
  <si>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</si>
  <si>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</si>
  <si>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</si>
  <si>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</si>
  <si>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</si>
  <si>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</si>
  <si>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</si>
  <si>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</si>
  <si>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</si>
  <si>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</si>
  <si>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</si>
  <si>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</si>
  <si>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</si>
  <si>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</si>
  <si>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</si>
  <si>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</si>
  <si>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</si>
  <si>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</si>
  <si>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</si>
  <si>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</si>
  <si>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</si>
  <si>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</si>
  <si>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</si>
  <si>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</si>
  <si>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</si>
  <si>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</si>
  <si>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</si>
  <si>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</si>
  <si>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</si>
  <si>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</si>
  <si>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</si>
  <si>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</si>
  <si>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</si>
  <si>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</si>
  <si>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</si>
  <si>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</si>
  <si>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</si>
  <si>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</si>
  <si>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</si>
  <si>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</si>
  <si>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</si>
  <si>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</si>
  <si>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</si>
  <si>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</si>
  <si>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</si>
  <si>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</si>
  <si>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</si>
  <si>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</si>
  <si>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</si>
  <si>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</si>
  <si>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</si>
  <si>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</si>
  <si>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</si>
  <si>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</si>
  <si>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</si>
  <si>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</si>
  <si>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</si>
  <si>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</si>
  <si>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</si>
  <si>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</si>
  <si>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</si>
  <si>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</si>
  <si>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</si>
  <si>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</si>
  <si>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</si>
  <si>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</si>
  <si>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</si>
  <si>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</si>
  <si>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</si>
  <si>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</si>
  <si>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</si>
  <si>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</si>
  <si>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</si>
  <si>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</si>
  <si>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</si>
  <si>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</si>
  <si>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</si>
  <si>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</si>
  <si>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</si>
  <si>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</si>
  <si>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</si>
  <si>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</si>
  <si>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</si>
  <si>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</si>
  <si>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</si>
  <si>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</si>
  <si>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</si>
  <si>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</si>
  <si>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</si>
  <si>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</si>
  <si>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</si>
  <si>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</si>
  <si>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</si>
  <si>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</si>
  <si>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</si>
  <si>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</si>
  <si>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</si>
  <si>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</si>
  <si>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</si>
  <si>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</si>
  <si>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</si>
  <si>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</si>
  <si>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</si>
  <si>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</si>
  <si>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</si>
  <si>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</si>
  <si>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</si>
  <si>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</si>
  <si>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</si>
  <si>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</si>
  <si>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</si>
  <si>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</si>
  <si>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</si>
  <si>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</si>
  <si>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</si>
  <si>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</si>
  <si>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</si>
  <si>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</si>
  <si>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</si>
  <si>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</si>
  <si>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</si>
  <si>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</si>
  <si>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</si>
  <si>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</si>
  <si>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</si>
  <si>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</si>
  <si>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</si>
  <si>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</si>
  <si>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</si>
  <si>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</si>
  <si>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</si>
  <si>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</si>
  <si>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</si>
  <si>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</si>
  <si>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</si>
  <si>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</si>
  <si>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</si>
  <si>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</si>
  <si>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</si>
  <si>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</si>
  <si>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</si>
  <si>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</si>
  <si>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</si>
  <si>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</si>
  <si>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</si>
  <si>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</si>
  <si>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</si>
  <si>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</si>
  <si>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</si>
  <si>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</si>
  <si>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</si>
  <si>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</si>
  <si>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</si>
  <si>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</si>
  <si>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</si>
  <si>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</si>
  <si>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</si>
  <si>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</si>
  <si>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</si>
  <si>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</si>
  <si>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</si>
  <si>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</si>
  <si>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</si>
  <si>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</si>
  <si>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</si>
  <si>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</si>
  <si>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</si>
  <si>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</si>
  <si>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</si>
  <si>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</si>
  <si>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</si>
  <si>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</si>
  <si>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</si>
  <si>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</si>
  <si>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</si>
  <si>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</si>
  <si>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</si>
  <si>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</si>
  <si>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</si>
  <si>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</si>
  <si>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</si>
  <si>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</si>
  <si>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</si>
  <si>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</si>
  <si>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</si>
  <si>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</si>
  <si>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</si>
  <si>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</si>
  <si>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</si>
  <si>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</si>
  <si>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</si>
  <si>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</si>
  <si>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</si>
  <si>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</si>
  <si>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</si>
  <si>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</si>
  <si>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</si>
  <si>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</si>
  <si>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</si>
  <si>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</si>
  <si>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</si>
  <si>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</si>
  <si>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</si>
  <si>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</si>
  <si>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</si>
  <si>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</si>
  <si>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</si>
  <si>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</si>
  <si>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</si>
  <si>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</si>
  <si>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</si>
  <si>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</si>
  <si>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</si>
  <si>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</si>
  <si>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</si>
  <si>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</si>
  <si>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</si>
  <si>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</si>
  <si>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</si>
  <si>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</si>
  <si>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</si>
  <si>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</si>
  <si>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</si>
  <si>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</si>
  <si>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</si>
  <si>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</si>
  <si>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</si>
  <si>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</si>
  <si>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</si>
  <si>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</si>
  <si>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</si>
  <si>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</si>
  <si>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</si>
  <si>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</si>
  <si>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</si>
  <si>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</si>
  <si>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</si>
  <si>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</si>
  <si>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</si>
  <si>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</si>
  <si>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</si>
  <si>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</si>
  <si>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</si>
  <si>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</si>
  <si>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</si>
  <si>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</si>
  <si>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</si>
  <si>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</si>
  <si>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</si>
  <si>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</si>
  <si>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</si>
  <si>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</si>
  <si>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</si>
  <si>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</si>
  <si>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</si>
  <si>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</si>
  <si>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</si>
  <si>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</si>
  <si>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</si>
  <si>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</si>
  <si>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</si>
  <si>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</si>
  <si>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</si>
  <si>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</si>
  <si>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</si>
  <si>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</si>
  <si>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</si>
  <si>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</si>
  <si>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</si>
  <si>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</si>
  <si>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</si>
  <si>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</si>
  <si>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</si>
  <si>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</si>
  <si>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</si>
  <si>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</si>
  <si>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</si>
  <si>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</si>
  <si>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</si>
  <si>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</si>
  <si>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</si>
  <si>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</si>
  <si>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</si>
  <si>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</si>
  <si>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</si>
  <si>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</si>
  <si>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</si>
  <si>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</si>
  <si>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</si>
  <si>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</si>
  <si>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</si>
  <si>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</si>
  <si>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</si>
  <si>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</si>
  <si>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</si>
  <si>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</si>
  <si>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</si>
  <si>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</si>
  <si>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</si>
  <si>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</si>
  <si>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</si>
  <si>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</si>
  <si>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</si>
  <si>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</si>
  <si>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</si>
  <si>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</si>
  <si>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</si>
  <si>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</si>
  <si>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</si>
  <si>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</si>
  <si>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</si>
  <si>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</si>
  <si>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</si>
  <si>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</si>
  <si>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</si>
  <si>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</si>
  <si>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</si>
  <si>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</si>
  <si>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</si>
  <si>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</si>
  <si>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</si>
  <si>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</si>
  <si>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</si>
  <si>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</si>
  <si>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</si>
  <si>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</si>
  <si>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</si>
  <si>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</si>
  <si>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</si>
  <si>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</si>
  <si>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</si>
  <si>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</si>
  <si>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</si>
  <si>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</si>
  <si>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</si>
  <si>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</si>
  <si>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</si>
  <si>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</si>
  <si>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</si>
  <si>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</si>
  <si>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</si>
  <si>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</si>
  <si>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</si>
  <si>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</si>
  <si>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</si>
  <si>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</si>
  <si>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</si>
  <si>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</si>
  <si>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</si>
  <si>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</si>
  <si>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</si>
  <si>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</si>
  <si>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</si>
  <si>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</si>
  <si>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</si>
  <si>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</si>
  <si>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</si>
  <si>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</si>
  <si>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</si>
  <si>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</si>
  <si>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</si>
  <si>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</si>
  <si>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</si>
  <si>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</si>
  <si>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</si>
  <si>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</si>
  <si>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</si>
  <si>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</si>
  <si>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</si>
  <si>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</si>
  <si>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</si>
  <si>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</si>
  <si>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</si>
  <si>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</si>
  <si>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</si>
  <si>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</si>
  <si>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</si>
  <si>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</si>
  <si>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</si>
  <si>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</si>
  <si>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</si>
  <si>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</si>
  <si>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</si>
  <si>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</si>
  <si>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</si>
  <si>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</si>
  <si>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</si>
  <si>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</si>
  <si>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</si>
  <si>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</si>
  <si>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</si>
  <si>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</si>
  <si>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</si>
  <si>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</si>
  <si>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</si>
  <si>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</si>
  <si>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</si>
  <si>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</si>
  <si>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</si>
  <si>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</si>
  <si>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</si>
  <si>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</si>
  <si>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</si>
  <si>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</si>
  <si>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</si>
  <si>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</si>
  <si>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</si>
  <si>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</si>
  <si>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</si>
  <si>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</si>
  <si>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</si>
  <si>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</si>
  <si>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</si>
  <si>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</si>
  <si>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</si>
  <si>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</si>
  <si>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</si>
  <si>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</si>
  <si>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</si>
  <si>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</si>
  <si>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</si>
  <si>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</si>
  <si>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</si>
  <si>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</si>
  <si>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</si>
  <si>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</si>
  <si>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</si>
  <si>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</si>
  <si>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</si>
  <si>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</si>
  <si>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</si>
  <si>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</si>
  <si>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</si>
  <si>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</si>
  <si>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</si>
  <si>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</si>
  <si>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</si>
  <si>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</si>
  <si>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</si>
  <si>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</si>
  <si>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</si>
  <si>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</si>
  <si>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</si>
  <si>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</si>
  <si>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</si>
  <si>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</si>
  <si>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</si>
  <si>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</si>
  <si>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</si>
  <si>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</si>
  <si>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</si>
  <si>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</si>
  <si>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</si>
  <si>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</si>
  <si>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</si>
  <si>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</si>
  <si>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</si>
  <si>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</si>
  <si>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</si>
  <si>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</si>
  <si>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</si>
  <si>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</si>
  <si>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</si>
  <si>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</si>
  <si>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</si>
  <si>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</si>
  <si>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</si>
  <si>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</si>
  <si>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</si>
  <si>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</si>
  <si>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</si>
  <si>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</si>
  <si>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</si>
  <si>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</si>
  <si>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</si>
  <si>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</si>
  <si>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</si>
  <si>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</si>
  <si>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</si>
  <si>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</si>
  <si>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</si>
  <si>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</si>
  <si>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</si>
  <si>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</si>
  <si>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</si>
  <si>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</si>
  <si>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</si>
  <si>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</si>
  <si>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</si>
  <si>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</si>
  <si>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</si>
  <si>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</si>
  <si>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</si>
  <si>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</si>
  <si>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</si>
  <si>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</si>
  <si>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</si>
  <si>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</si>
  <si>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</si>
  <si>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</si>
  <si>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</si>
  <si>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</si>
  <si>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</si>
  <si>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</si>
  <si>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</si>
  <si>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</si>
  <si>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</si>
  <si>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</si>
  <si>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</si>
  <si>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</si>
  <si>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</si>
  <si>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</si>
  <si>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</si>
  <si>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</si>
  <si>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</si>
  <si>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</si>
  <si>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</si>
  <si>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</si>
  <si>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</si>
  <si>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</si>
  <si>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</si>
  <si>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</si>
  <si>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</si>
  <si>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</si>
  <si>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</si>
  <si>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</si>
  <si>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</si>
  <si>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</si>
  <si>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</si>
  <si>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</si>
  <si>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</si>
  <si>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</si>
  <si>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</si>
  <si>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</si>
  <si>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</si>
  <si>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</si>
  <si>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</si>
  <si>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</si>
  <si>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</si>
  <si>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</si>
  <si>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</si>
  <si>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</si>
  <si>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</si>
  <si>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</si>
  <si>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</si>
  <si>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</si>
  <si>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</si>
  <si>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</si>
  <si>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</si>
  <si>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</si>
  <si>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</si>
  <si>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</si>
  <si>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</si>
  <si>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</si>
  <si>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</si>
  <si>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</si>
  <si>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</si>
  <si>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</si>
  <si>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</si>
  <si>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</si>
  <si>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</si>
  <si>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</si>
  <si>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</si>
  <si>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</si>
  <si>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</si>
  <si>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</si>
  <si>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</si>
  <si>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</si>
  <si>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</si>
  <si>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</si>
  <si>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</si>
  <si>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</si>
  <si>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</si>
  <si>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</si>
  <si>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</si>
  <si>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</si>
  <si>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</si>
  <si>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</si>
  <si>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</si>
  <si>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</si>
  <si>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</si>
  <si>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</si>
  <si>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</si>
  <si>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</si>
  <si>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</si>
  <si>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</si>
  <si>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</si>
  <si>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</si>
  <si>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</si>
  <si>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</si>
  <si>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</si>
  <si>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</si>
  <si>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</si>
  <si>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</si>
  <si>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</si>
  <si>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</si>
  <si>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</si>
  <si>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</si>
  <si>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</si>
  <si>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</si>
  <si>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</si>
  <si>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</si>
  <si>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</si>
  <si>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</si>
  <si>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</si>
  <si>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</si>
  <si>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</si>
  <si>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</si>
  <si>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</si>
  <si>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</si>
  <si>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</si>
  <si>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</si>
  <si>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</si>
  <si>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</si>
  <si>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</si>
  <si>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</si>
  <si>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</si>
  <si>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</si>
  <si>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</si>
  <si>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</si>
  <si>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</si>
  <si>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</si>
  <si>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</si>
  <si>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</si>
  <si>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</si>
  <si>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</si>
  <si>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</si>
  <si>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</si>
  <si>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</si>
  <si>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</si>
  <si>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</si>
  <si>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</si>
  <si>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</si>
  <si>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</si>
  <si>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</si>
  <si>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</si>
  <si>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</si>
  <si>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</si>
  <si>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</si>
  <si>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</si>
  <si>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</si>
  <si>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</si>
  <si>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</si>
  <si>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</si>
  <si>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</si>
  <si>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</si>
  <si>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</si>
  <si>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</si>
  <si>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</si>
  <si>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</si>
  <si>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</si>
  <si>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</si>
  <si>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</si>
  <si>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</si>
  <si>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</si>
  <si>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</si>
  <si>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</si>
  <si>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</si>
  <si>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</si>
  <si>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</si>
  <si>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</si>
  <si>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</si>
  <si>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</si>
  <si>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</si>
  <si>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</si>
  <si>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</si>
  <si>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</si>
  <si>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</si>
  <si>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</si>
  <si>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</si>
  <si>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</si>
  <si>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</si>
  <si>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</si>
  <si>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</si>
  <si>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</si>
  <si>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</si>
  <si>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</si>
  <si>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</si>
  <si>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</si>
  <si>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</si>
  <si>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</si>
  <si>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</si>
  <si>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</si>
  <si>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</si>
  <si>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</si>
  <si>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</si>
  <si>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</si>
  <si>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</si>
  <si>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</si>
  <si>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</si>
  <si>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</si>
  <si>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</si>
  <si>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</si>
  <si>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</si>
  <si>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</si>
  <si>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</si>
  <si>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</si>
  <si>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</si>
  <si>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</si>
  <si>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</si>
  <si>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</si>
  <si>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</si>
  <si>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</si>
  <si>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</si>
  <si>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</si>
  <si>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</si>
  <si>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</si>
  <si>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</si>
  <si>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</si>
  <si>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</si>
  <si>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</si>
  <si>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</si>
  <si>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</si>
  <si>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</si>
  <si>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</si>
  <si>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</si>
  <si>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</si>
  <si>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</si>
  <si>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</si>
  <si>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</si>
  <si>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</si>
  <si>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</si>
  <si>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</si>
  <si>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</si>
  <si>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</si>
  <si>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</si>
  <si>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</si>
  <si>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</si>
  <si>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</si>
  <si>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</si>
  <si>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</si>
  <si>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</si>
  <si>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</si>
  <si>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</si>
  <si>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</si>
  <si>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</si>
  <si>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</si>
  <si>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</si>
  <si>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</si>
  <si>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</si>
  <si>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</si>
  <si>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</si>
  <si>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</si>
  <si>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</si>
  <si>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</si>
  <si>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</si>
  <si>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</si>
  <si>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</si>
  <si>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</si>
  <si>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</si>
  <si>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</si>
  <si>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</si>
  <si>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</si>
  <si>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</si>
  <si>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</si>
  <si>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</si>
  <si>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</si>
  <si>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</si>
  <si>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</si>
  <si>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</si>
  <si>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</si>
  <si>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</si>
  <si>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</si>
  <si>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</si>
  <si>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</si>
  <si>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</si>
  <si>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</si>
  <si>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</si>
  <si>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</si>
  <si>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</si>
  <si>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</si>
  <si>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</si>
  <si>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</si>
  <si>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</si>
  <si>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</si>
  <si>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</si>
  <si>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</si>
  <si>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</si>
  <si>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</si>
  <si>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</si>
  <si>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</si>
  <si>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</si>
  <si>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</si>
  <si>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</si>
  <si>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</si>
  <si>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</si>
  <si>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</si>
  <si>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</si>
  <si>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</si>
  <si>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</si>
  <si>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</si>
  <si>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</si>
  <si>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</si>
  <si>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</si>
  <si>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</si>
  <si>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</si>
  <si>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</si>
  <si>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</si>
  <si>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</si>
  <si>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</si>
  <si>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</si>
  <si>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</si>
  <si>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</si>
  <si>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</si>
  <si>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</si>
  <si>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</si>
  <si>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</si>
  <si>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</si>
  <si>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</si>
  <si>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</si>
  <si>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</si>
  <si>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</si>
  <si>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</si>
  <si>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</si>
  <si>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</si>
  <si>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</si>
  <si>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</si>
  <si>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</si>
  <si>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</si>
  <si>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</si>
  <si>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</si>
  <si>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</si>
  <si>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</si>
  <si>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</si>
  <si>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</si>
  <si>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</si>
  <si>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</si>
  <si>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</si>
  <si>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</si>
  <si>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</si>
  <si>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</si>
  <si>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</si>
  <si>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</si>
  <si>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</si>
  <si>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</si>
  <si>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</si>
  <si>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</si>
  <si>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</si>
  <si>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</si>
  <si>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</si>
  <si>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</si>
  <si>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</si>
  <si>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</si>
  <si>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</si>
  <si>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</si>
  <si>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</si>
  <si>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</si>
  <si>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</si>
  <si>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</si>
  <si>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</si>
  <si>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</si>
  <si>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</si>
  <si>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</si>
  <si>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</si>
  <si>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</si>
  <si>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</si>
  <si>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</si>
  <si>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</si>
  <si>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</si>
  <si>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</si>
  <si>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</si>
  <si>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</si>
  <si>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</si>
  <si>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</si>
  <si>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</si>
  <si>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</si>
  <si>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</si>
  <si>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</si>
  <si>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</si>
  <si>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</si>
  <si>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</si>
  <si>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</si>
  <si>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</si>
  <si>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</si>
  <si>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</si>
  <si>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</si>
  <si>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</si>
  <si>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</si>
  <si>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</si>
  <si>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</si>
  <si>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</si>
  <si>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</si>
  <si>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</si>
  <si>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</si>
  <si>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</si>
  <si>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</si>
  <si>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</si>
  <si>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</si>
  <si>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</si>
  <si>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</si>
  <si>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</si>
  <si>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</si>
  <si>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</si>
  <si>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</si>
  <si>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</si>
  <si>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</si>
  <si>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</si>
  <si>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</si>
  <si>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</si>
  <si>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</si>
  <si>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</si>
  <si>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</si>
  <si>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</si>
  <si>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</si>
  <si>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</si>
  <si>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</si>
  <si>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</si>
  <si>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</si>
  <si>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</si>
  <si>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</si>
  <si>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</si>
  <si>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</si>
  <si>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</si>
  <si>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</si>
  <si>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</si>
  <si>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</si>
  <si>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</si>
  <si>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</si>
  <si>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</si>
  <si>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</si>
  <si>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</si>
  <si>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</si>
  <si>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</si>
  <si>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</si>
  <si>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</si>
  <si>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</si>
  <si>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</si>
  <si>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</si>
  <si>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</si>
  <si>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</si>
  <si>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</si>
  <si>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</si>
  <si>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</si>
  <si>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</si>
  <si>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</si>
  <si>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</si>
  <si>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</si>
  <si>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</si>
  <si>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</si>
  <si>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</si>
  <si>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</si>
  <si>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</si>
  <si>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</si>
  <si>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</si>
  <si>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</si>
  <si>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</si>
  <si>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</si>
  <si>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</si>
  <si>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</si>
  <si>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</si>
  <si>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</si>
  <si>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</si>
  <si>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</si>
  <si>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</si>
  <si>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</si>
  <si>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</si>
  <si>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</si>
  <si>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</si>
  <si>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</si>
  <si>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</si>
  <si>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</si>
  <si>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</si>
  <si>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</si>
  <si>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</si>
  <si>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</si>
  <si>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</si>
  <si>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</si>
  <si>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</si>
  <si>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</si>
  <si>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</si>
  <si>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</si>
  <si>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</si>
  <si>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</si>
  <si>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</si>
  <si>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</si>
  <si>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</si>
  <si>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</si>
  <si>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</si>
  <si>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</si>
  <si>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</si>
  <si>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</si>
  <si>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</si>
  <si>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</si>
  <si>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</si>
  <si>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</si>
  <si>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</si>
  <si>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</si>
  <si>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</si>
  <si>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</si>
  <si>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</si>
  <si>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</si>
  <si>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</si>
  <si>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</si>
  <si>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</si>
  <si>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</si>
  <si>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</si>
  <si>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</si>
  <si>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</si>
  <si>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</si>
  <si>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</si>
  <si>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</si>
  <si>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</si>
  <si>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</si>
  <si>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</si>
  <si>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</si>
  <si>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</si>
  <si>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</si>
  <si>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</si>
  <si>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</si>
  <si>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</si>
  <si>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</si>
  <si>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</si>
  <si>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</si>
  <si>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</si>
  <si>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</si>
  <si>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</si>
  <si>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</si>
  <si>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</si>
  <si>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</si>
  <si>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</si>
  <si>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</si>
  <si>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</si>
  <si>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</si>
  <si>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</si>
  <si>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</si>
  <si>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</si>
  <si>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</si>
  <si>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</si>
  <si>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</si>
  <si>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</si>
  <si>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</si>
  <si>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</si>
  <si>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</si>
  <si>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</si>
  <si>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</si>
  <si>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</si>
  <si>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</si>
  <si>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</si>
  <si>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</si>
  <si>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</si>
  <si>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</si>
  <si>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</si>
  <si>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</si>
  <si>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</si>
  <si>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</si>
  <si>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</si>
  <si>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</si>
  <si>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</si>
  <si>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</si>
  <si>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</si>
  <si>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</si>
  <si>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</si>
  <si>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</si>
  <si>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</si>
  <si>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</si>
  <si>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</si>
  <si>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</si>
  <si>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</si>
  <si>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</si>
  <si>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</si>
  <si>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</si>
  <si>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</si>
  <si>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</si>
  <si>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</si>
  <si>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</si>
  <si>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</si>
  <si>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</si>
  <si>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</si>
  <si>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</si>
  <si>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</si>
  <si>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</si>
  <si>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</si>
  <si>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</si>
  <si>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</si>
  <si>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</si>
  <si>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</si>
  <si>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</si>
  <si>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</si>
  <si>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</si>
  <si>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</si>
  <si>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</si>
  <si>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</si>
  <si>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</si>
  <si>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</si>
  <si>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</si>
  <si>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</si>
  <si>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</si>
  <si>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</si>
  <si>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</si>
  <si>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</si>
  <si>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</si>
  <si>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</si>
  <si>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</si>
  <si>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</si>
  <si>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</si>
  <si>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</si>
  <si>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</si>
  <si>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</si>
  <si>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</si>
  <si>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</si>
  <si>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</si>
  <si>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</si>
  <si>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</si>
  <si>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</si>
  <si>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</si>
  <si>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</si>
  <si>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</si>
  <si>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</si>
  <si>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</si>
  <si>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</si>
  <si>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</si>
  <si>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</si>
  <si>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</si>
  <si>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</si>
  <si>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</si>
  <si>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</si>
  <si>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</si>
  <si>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</si>
  <si>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</si>
  <si>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</si>
  <si>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</si>
  <si>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</si>
  <si>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</si>
  <si>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</si>
  <si>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</si>
  <si>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</si>
  <si>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</si>
  <si>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</si>
  <si>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</si>
  <si>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</si>
  <si>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</si>
  <si>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</si>
  <si>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</si>
  <si>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</si>
  <si>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</si>
  <si>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</si>
  <si>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</si>
  <si>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</si>
  <si>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</si>
  <si>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</si>
  <si>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</si>
  <si>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</si>
  <si>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</si>
  <si>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</si>
  <si>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</si>
  <si>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</si>
  <si>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</si>
  <si>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</si>
  <si>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</si>
  <si>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</si>
  <si>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</si>
  <si>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</si>
  <si>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</si>
  <si>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</si>
  <si>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</si>
  <si>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</si>
  <si>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</si>
  <si>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</si>
  <si>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</si>
  <si>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</si>
  <si>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</si>
  <si>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</si>
  <si>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</si>
  <si>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</si>
  <si>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</si>
  <si>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</si>
  <si>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</si>
  <si>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</si>
  <si>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</si>
  <si>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</si>
  <si>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</si>
  <si>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</si>
  <si>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</si>
  <si>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</si>
  <si>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</si>
  <si>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</si>
  <si>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</si>
  <si>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</si>
  <si>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</si>
  <si>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</si>
  <si>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</si>
  <si>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</si>
  <si>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</si>
  <si>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</si>
  <si>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</si>
  <si>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</si>
  <si>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</si>
  <si>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</si>
  <si>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</si>
  <si>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</si>
  <si>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</si>
  <si>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</si>
  <si>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</si>
  <si>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</si>
  <si>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</si>
  <si>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</si>
  <si>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</si>
  <si>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</si>
  <si>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</si>
  <si>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</si>
  <si>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</si>
  <si>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</si>
  <si>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</si>
  <si>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</si>
  <si>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</si>
  <si>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</si>
  <si>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</si>
  <si>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</si>
  <si>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</si>
  <si>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</si>
  <si>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</si>
  <si>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</si>
  <si>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</si>
  <si>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</si>
  <si>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</si>
  <si>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</si>
  <si>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</si>
  <si>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</si>
  <si>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</si>
  <si>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</si>
  <si>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</si>
  <si>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</si>
  <si>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</si>
  <si>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</si>
  <si>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</si>
  <si>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</si>
  <si>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</si>
  <si>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</si>
  <si>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</si>
  <si>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</si>
  <si>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</si>
  <si>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</si>
  <si>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</si>
  <si>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</si>
  <si>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</si>
  <si>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</si>
  <si>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</si>
  <si>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</si>
  <si>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</si>
  <si>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</si>
  <si>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</si>
  <si>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</si>
  <si>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</si>
  <si>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</si>
  <si>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</si>
  <si>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</si>
  <si>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</si>
  <si>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</si>
  <si>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</si>
  <si>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</si>
  <si>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</si>
  <si>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</si>
  <si>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</si>
  <si>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</si>
  <si>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</si>
  <si>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</si>
  <si>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</si>
  <si>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</si>
  <si>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</si>
  <si>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</si>
  <si>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</si>
  <si>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</si>
  <si>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</si>
  <si>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</si>
  <si>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</si>
  <si>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</si>
  <si>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</si>
  <si>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</si>
  <si>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</si>
  <si>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</si>
  <si>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</si>
  <si>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</si>
  <si>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</si>
  <si>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</si>
  <si>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</si>
  <si>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</si>
  <si>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</si>
  <si>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</si>
  <si>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</si>
  <si>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</si>
  <si>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</si>
  <si>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</si>
  <si>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</si>
  <si>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</si>
  <si>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</si>
  <si>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</si>
  <si>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</si>
  <si>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</si>
  <si>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</si>
  <si>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</si>
  <si>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</si>
  <si>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</si>
  <si>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</si>
  <si>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</si>
  <si>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</si>
  <si>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</si>
  <si>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</si>
  <si>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</si>
  <si>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</si>
  <si>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</si>
  <si>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</si>
  <si>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</si>
  <si>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</si>
  <si>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</si>
  <si>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</si>
  <si>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</si>
  <si>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</si>
  <si>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</si>
  <si>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</si>
  <si>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</si>
  <si>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</si>
  <si>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</si>
  <si>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</si>
  <si>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</si>
  <si>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</si>
  <si>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</si>
  <si>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</si>
  <si>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</si>
  <si>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</si>
  <si>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</si>
  <si>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</si>
  <si>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</si>
  <si>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</si>
  <si>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</si>
  <si>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</si>
  <si>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</si>
  <si>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</si>
  <si>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</si>
  <si>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</si>
  <si>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</si>
  <si>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</si>
  <si>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</si>
  <si>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</si>
  <si>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</si>
  <si>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</si>
  <si>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</si>
  <si>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</si>
  <si>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</si>
  <si>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</si>
  <si>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</si>
  <si>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</si>
  <si>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</si>
  <si>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</si>
  <si>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</si>
  <si>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</si>
  <si>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</si>
  <si>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</si>
  <si>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</si>
  <si>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</si>
  <si>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</si>
  <si>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</si>
  <si>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</si>
  <si>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</si>
  <si>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</si>
  <si>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</si>
  <si>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</si>
  <si>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</si>
  <si>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</si>
  <si>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</si>
  <si>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</si>
  <si>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</si>
  <si>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</si>
  <si>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</si>
  <si>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</si>
  <si>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</si>
  <si>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</si>
  <si>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</si>
  <si>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</si>
  <si>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</si>
  <si>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</si>
  <si>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</si>
  <si>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</si>
  <si>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</si>
  <si>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</si>
  <si>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</si>
  <si>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</si>
  <si>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</si>
  <si>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</si>
  <si>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</si>
  <si>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</si>
  <si>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</si>
  <si>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</si>
  <si>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</si>
  <si>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</si>
  <si>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</si>
  <si>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</si>
  <si>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</si>
  <si>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</si>
  <si>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</si>
  <si>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</si>
  <si>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</si>
  <si>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</si>
  <si>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</si>
  <si>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</si>
  <si>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</si>
  <si>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</si>
  <si>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</si>
  <si>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</si>
  <si>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</si>
  <si>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</si>
  <si>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</si>
  <si>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</si>
  <si>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</si>
  <si>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</si>
  <si>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</si>
  <si>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</si>
  <si>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</si>
  <si>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</si>
  <si>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</si>
  <si>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</si>
  <si>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</si>
  <si>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</si>
  <si>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</si>
  <si>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</si>
  <si>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</si>
  <si>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</si>
  <si>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</si>
  <si>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</si>
  <si>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</si>
  <si>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</si>
  <si>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</si>
  <si>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</si>
  <si>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</si>
  <si>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</si>
  <si>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</si>
  <si>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</si>
  <si>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</si>
  <si>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</si>
  <si>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</si>
  <si>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</si>
  <si>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</si>
  <si>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</si>
  <si>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</si>
  <si>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</si>
  <si>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</si>
  <si>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</si>
  <si>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</si>
  <si>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</si>
  <si>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</si>
  <si>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</si>
  <si>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</si>
  <si>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</si>
  <si>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</si>
  <si>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</si>
  <si>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</si>
  <si>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</si>
  <si>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</si>
  <si>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</si>
  <si>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</si>
  <si>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</si>
  <si>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</si>
  <si>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</si>
  <si>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</si>
  <si>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</si>
  <si>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</si>
  <si>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</si>
  <si>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</si>
  <si>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</si>
  <si>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</si>
  <si>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</si>
  <si>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</si>
  <si>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</si>
  <si>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</si>
  <si>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</si>
  <si>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</si>
  <si>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</si>
  <si>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</si>
  <si>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</si>
  <si>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</si>
  <si>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</si>
  <si>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</si>
  <si>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</si>
  <si>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</si>
  <si>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</si>
  <si>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</si>
  <si>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</si>
  <si>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</si>
  <si>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</si>
  <si>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</si>
  <si>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</si>
  <si>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</si>
  <si>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</si>
  <si>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</si>
  <si>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</si>
  <si>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</si>
  <si>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</si>
  <si>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</si>
  <si>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</si>
  <si>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</si>
  <si>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</si>
  <si>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</si>
  <si>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</si>
  <si>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</si>
  <si>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</si>
  <si>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</si>
  <si>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</si>
  <si>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</si>
  <si>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</si>
  <si>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</si>
  <si>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</si>
  <si>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</si>
  <si>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</si>
  <si>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</si>
  <si>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</si>
  <si>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</si>
  <si>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</si>
  <si>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</si>
  <si>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</si>
  <si>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</si>
  <si>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</si>
  <si>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</si>
  <si>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</si>
  <si>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</si>
  <si>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</si>
  <si>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</si>
  <si>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</si>
  <si>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</si>
  <si>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</si>
  <si>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</si>
  <si>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</si>
  <si>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</si>
  <si>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</si>
  <si>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</si>
  <si>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</si>
  <si>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</si>
  <si>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</si>
  <si>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</si>
  <si>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</si>
  <si>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</si>
  <si>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</si>
  <si>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</si>
  <si>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</si>
  <si>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</si>
  <si>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</si>
  <si>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</si>
  <si>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</si>
  <si>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</si>
  <si>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</si>
  <si>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</si>
  <si>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</si>
  <si>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</si>
  <si>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</si>
  <si>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</si>
  <si>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</si>
  <si>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</si>
  <si>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</si>
  <si>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</si>
  <si>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</si>
  <si>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</si>
  <si>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</si>
  <si>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</si>
  <si>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</si>
  <si>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</si>
  <si>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</si>
  <si>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</si>
  <si>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</si>
  <si>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</si>
  <si>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</si>
  <si>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</si>
  <si>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</si>
  <si>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</si>
  <si>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</si>
  <si>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</si>
  <si>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</si>
  <si>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</si>
  <si>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</si>
  <si>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</si>
  <si>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</si>
  <si>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</si>
  <si>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</si>
  <si>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</si>
  <si>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</si>
  <si>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</si>
  <si>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</si>
  <si>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</si>
  <si>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</si>
  <si>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</si>
  <si>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</si>
  <si>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</si>
  <si>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</si>
  <si>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</si>
  <si>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</si>
  <si>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</si>
  <si>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</si>
  <si>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</si>
  <si>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</si>
  <si>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</si>
  <si>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</si>
  <si>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</si>
  <si>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</si>
  <si>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</si>
  <si>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</si>
  <si>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</si>
  <si>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</si>
  <si>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</si>
  <si>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</si>
  <si>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</si>
  <si>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</si>
  <si>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</si>
  <si>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</si>
  <si>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</si>
  <si>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</si>
  <si>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</si>
  <si>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</si>
  <si>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</si>
  <si>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</si>
  <si>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</si>
  <si>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</si>
  <si>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</si>
  <si>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</si>
  <si>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</si>
  <si>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</si>
  <si>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</si>
  <si>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</si>
  <si>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</si>
  <si>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</si>
  <si>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</si>
  <si>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</si>
  <si>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</si>
  <si>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</si>
  <si>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</si>
  <si>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</si>
  <si>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</si>
  <si>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</si>
  <si>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</si>
  <si>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</si>
  <si>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</si>
  <si>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</si>
  <si>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</si>
  <si>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</si>
  <si>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</si>
  <si>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</si>
  <si>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</si>
  <si>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</si>
  <si>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</si>
  <si>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</si>
  <si>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</si>
  <si>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</si>
  <si>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</si>
  <si>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</si>
  <si>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</si>
  <si>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</si>
  <si>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</si>
  <si>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</si>
  <si>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</si>
  <si>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</si>
  <si>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</si>
  <si>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</si>
  <si>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</si>
  <si>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</si>
  <si>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</si>
  <si>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</si>
  <si>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</si>
  <si>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</si>
  <si>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</si>
  <si>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</si>
  <si>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</si>
  <si>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</si>
  <si>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</si>
  <si>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</si>
  <si>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</si>
  <si>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</si>
  <si>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</si>
  <si>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</si>
  <si>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</si>
  <si>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</si>
  <si>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</si>
  <si>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</si>
  <si>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</si>
  <si>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</si>
  <si>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</si>
  <si>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</si>
  <si>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</si>
  <si>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</si>
  <si>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</si>
  <si>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</si>
  <si>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</si>
  <si>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</si>
  <si>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</si>
  <si>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</si>
  <si>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</si>
  <si>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</si>
  <si>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</si>
  <si>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</si>
  <si>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</si>
  <si>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</si>
  <si>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</si>
  <si>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</si>
  <si>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</si>
  <si>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</si>
  <si>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</si>
  <si>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</si>
  <si>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</si>
  <si>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</si>
  <si>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</si>
  <si>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</si>
  <si>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</si>
  <si>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</si>
  <si>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</si>
  <si>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</si>
  <si>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</si>
  <si>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</si>
  <si>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</si>
  <si>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</si>
  <si>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</si>
  <si>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</si>
  <si>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</si>
  <si>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</si>
  <si>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</si>
  <si>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</si>
  <si>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</si>
  <si>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</si>
  <si>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</si>
  <si>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</si>
  <si>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</si>
  <si>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</si>
  <si>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</si>
  <si>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</si>
  <si>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</si>
  <si>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</si>
  <si>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</si>
  <si>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</si>
  <si>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</si>
  <si>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</si>
  <si>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</si>
  <si>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</si>
  <si>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</si>
  <si>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</si>
  <si>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</si>
  <si>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</si>
  <si>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</si>
  <si>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</si>
  <si>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</si>
  <si>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</si>
  <si>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</si>
  <si>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</si>
  <si>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</si>
  <si>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</si>
  <si>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</si>
  <si>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</si>
  <si>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</si>
  <si>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</si>
  <si>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</si>
  <si>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</si>
  <si>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</si>
  <si>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</si>
  <si>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</si>
  <si>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</si>
  <si>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</si>
  <si>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</si>
  <si>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</si>
  <si>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</si>
  <si>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</si>
  <si>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</si>
  <si>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</si>
  <si>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</si>
  <si>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</si>
  <si>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</si>
  <si>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</si>
  <si>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</si>
  <si>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</si>
  <si>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</si>
  <si>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</si>
  <si>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</si>
  <si>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</si>
  <si>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</si>
  <si>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</si>
  <si>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</si>
  <si>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</si>
  <si>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</si>
  <si>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</si>
  <si>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</si>
  <si>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</si>
  <si>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</si>
  <si>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</si>
  <si>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</si>
  <si>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</si>
  <si>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</si>
  <si>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</si>
  <si>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</si>
  <si>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</si>
  <si>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</si>
  <si>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</si>
  <si>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</si>
  <si>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</si>
  <si>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</si>
  <si>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</si>
  <si>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</si>
  <si>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</si>
  <si>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</si>
  <si>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</si>
  <si>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</si>
  <si>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</si>
  <si>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</si>
  <si>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</si>
  <si>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</si>
  <si>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</si>
  <si>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</si>
  <si>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</si>
  <si>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</si>
  <si>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</si>
  <si>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</si>
  <si>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</si>
  <si>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</si>
  <si>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</si>
  <si>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</si>
  <si>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</si>
  <si>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</si>
  <si>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</si>
  <si>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</si>
  <si>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</si>
  <si>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</si>
  <si>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</si>
  <si>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</si>
  <si>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</si>
  <si>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</si>
  <si>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</si>
  <si>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</si>
  <si>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</si>
  <si>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</si>
  <si>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</si>
  <si>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</si>
  <si>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</si>
  <si>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</si>
  <si>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</si>
  <si>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</si>
  <si>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</si>
  <si>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</si>
  <si>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</si>
  <si>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</si>
  <si>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</si>
  <si>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</si>
  <si>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</si>
  <si>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</si>
  <si>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</si>
  <si>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</si>
  <si>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</si>
  <si>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</si>
  <si>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</si>
  <si>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</si>
  <si>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</si>
  <si>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</si>
  <si>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</si>
  <si>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</si>
  <si>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</si>
  <si>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</si>
  <si>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</si>
  <si>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</si>
  <si>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</si>
  <si>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</si>
  <si>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</si>
  <si>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</si>
  <si>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</si>
  <si>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</si>
  <si>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</si>
  <si>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</si>
  <si>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</si>
  <si>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</si>
  <si>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</si>
  <si>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</si>
  <si>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</si>
  <si>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</si>
  <si>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</si>
  <si>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</si>
  <si>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</si>
  <si>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</si>
  <si>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</si>
  <si>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</si>
  <si>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</si>
  <si>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</si>
  <si>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</si>
  <si>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</si>
  <si>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</si>
  <si>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</si>
  <si>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</si>
  <si>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</si>
  <si>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</si>
  <si>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</si>
  <si>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</si>
  <si>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</si>
  <si>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</si>
  <si>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</si>
  <si>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</si>
  <si>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</si>
  <si>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</si>
  <si>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</si>
  <si>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</si>
  <si>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</si>
  <si>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</si>
  <si>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</si>
  <si>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</si>
  <si>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</si>
  <si>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</si>
  <si>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</si>
  <si>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</si>
  <si>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</si>
  <si>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</si>
  <si>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</si>
  <si>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</si>
  <si>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</si>
  <si>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</si>
  <si>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</si>
  <si>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</si>
  <si>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</si>
  <si>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</si>
  <si>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</si>
  <si>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</si>
  <si>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</si>
  <si>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</si>
  <si>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</si>
  <si>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</si>
  <si>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</si>
  <si>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</si>
  <si>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</si>
  <si>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</si>
  <si>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</si>
  <si>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</si>
  <si>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</si>
  <si>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</si>
  <si>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</si>
  <si>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</si>
  <si>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</si>
  <si>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</si>
  <si>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</si>
  <si>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</si>
  <si>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</si>
  <si>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</si>
  <si>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</si>
  <si>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</si>
  <si>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</si>
  <si>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</si>
  <si>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</si>
  <si>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</si>
  <si>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</si>
  <si>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</si>
  <si>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</si>
  <si>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</si>
  <si>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</si>
  <si>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</si>
  <si>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</si>
  <si>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</si>
  <si>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</si>
  <si>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</si>
  <si>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</si>
  <si>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</si>
  <si>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</si>
  <si>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</si>
  <si>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</si>
  <si>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</si>
  <si>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</si>
  <si>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</si>
  <si>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</si>
  <si>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</si>
  <si>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</si>
  <si>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</si>
  <si>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</si>
  <si>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</si>
  <si>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</si>
  <si>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</si>
  <si>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</si>
  <si>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</si>
  <si>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</si>
  <si>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</si>
  <si>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</si>
  <si>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</si>
  <si>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</si>
  <si>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</si>
  <si>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</si>
  <si>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</si>
  <si>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</si>
  <si>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</si>
  <si>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</si>
  <si>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</si>
  <si>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</si>
  <si>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</si>
  <si>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</si>
  <si>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</si>
  <si>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</si>
  <si>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</si>
  <si>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</si>
  <si>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</si>
  <si>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</si>
  <si>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</si>
  <si>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</si>
  <si>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</si>
  <si>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</si>
  <si>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</si>
  <si>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</si>
  <si>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</si>
  <si>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</si>
  <si>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</si>
  <si>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</si>
  <si>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</si>
  <si>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</si>
  <si>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</si>
  <si>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</si>
  <si>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</si>
  <si>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</si>
  <si>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</si>
  <si>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</si>
  <si>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</si>
  <si>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</si>
  <si>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</si>
  <si>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</si>
  <si>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</si>
  <si>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</si>
  <si>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</si>
  <si>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</si>
  <si>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</si>
  <si>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</si>
  <si>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</si>
  <si>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</si>
  <si>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</si>
  <si>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</si>
  <si>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</si>
  <si>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</si>
  <si>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</si>
  <si>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</si>
  <si>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</si>
  <si>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</si>
  <si>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</si>
  <si>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</si>
  <si>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</si>
  <si>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</si>
  <si>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</si>
  <si>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</si>
  <si>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</si>
  <si>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</si>
  <si>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</si>
  <si>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</si>
  <si>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</si>
  <si>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</si>
  <si>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</si>
  <si>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</si>
  <si>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</si>
  <si>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</si>
  <si>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</si>
  <si>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</si>
  <si>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</si>
  <si>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</si>
  <si>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</si>
  <si>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</si>
  <si>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</si>
  <si>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</si>
  <si>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</si>
  <si>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</si>
  <si>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</si>
  <si>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</si>
  <si>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</si>
  <si>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</si>
  <si>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</si>
  <si>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</si>
  <si>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</si>
  <si>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</si>
  <si>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</si>
  <si>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</si>
  <si>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</si>
  <si>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</si>
  <si>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</si>
  <si>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</si>
  <si>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</si>
  <si>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</si>
  <si>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</si>
  <si>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</si>
  <si>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</si>
  <si>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</si>
  <si>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</si>
  <si>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</si>
  <si>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</si>
  <si>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</si>
  <si>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</si>
  <si>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</si>
  <si>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</si>
  <si>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</si>
  <si>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</si>
  <si>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</si>
  <si>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</si>
  <si>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</si>
  <si>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</si>
  <si>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</si>
  <si>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</si>
  <si>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</si>
  <si>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</si>
  <si>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</si>
  <si>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</si>
  <si>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</si>
  <si>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</si>
  <si>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</si>
  <si>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</si>
  <si>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</si>
  <si>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</si>
  <si>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</si>
  <si>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</si>
  <si>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</si>
  <si>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</si>
  <si>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</si>
  <si>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</si>
  <si>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</si>
  <si>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</si>
  <si>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</si>
  <si>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</si>
  <si>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</si>
  <si>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</si>
  <si>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</si>
  <si>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</si>
  <si>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</si>
  <si>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</si>
  <si>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</si>
  <si>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</si>
  <si>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</si>
  <si>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</si>
  <si>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</si>
  <si>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</si>
  <si>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</si>
  <si>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</si>
  <si>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</si>
  <si>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</si>
  <si>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</si>
  <si>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</si>
  <si>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</si>
  <si>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</si>
  <si>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</si>
  <si>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</si>
  <si>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</si>
  <si>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</si>
  <si>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</si>
  <si>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</si>
  <si>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</si>
  <si>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</si>
  <si>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</si>
  <si>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</si>
  <si>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</si>
  <si>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</si>
  <si>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</si>
  <si>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</si>
  <si>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</si>
  <si>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</si>
  <si>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</si>
  <si>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</si>
  <si>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</si>
  <si>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</si>
  <si>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</si>
  <si>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</si>
  <si>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</si>
  <si>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</si>
  <si>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</si>
  <si>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</si>
  <si>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</si>
  <si>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</si>
  <si>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</si>
  <si>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</si>
  <si>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</si>
  <si>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</si>
  <si>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</si>
  <si>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</si>
  <si>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</si>
  <si>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</si>
  <si>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</si>
  <si>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</si>
  <si>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</si>
  <si>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</si>
  <si>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</si>
  <si>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</si>
  <si>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</si>
  <si>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</si>
  <si>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</si>
  <si>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</si>
  <si>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</si>
  <si>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</si>
  <si>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</si>
  <si>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</si>
  <si>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</si>
  <si>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</si>
  <si>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</si>
  <si>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</si>
  <si>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</si>
  <si>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</si>
  <si>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</si>
  <si>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</si>
  <si>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</si>
  <si>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</si>
  <si>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</si>
  <si>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</si>
  <si>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</si>
  <si>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</si>
  <si>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</si>
  <si>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</si>
  <si>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</si>
  <si>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</si>
  <si>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</si>
  <si>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</si>
  <si>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</si>
  <si>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</si>
  <si>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</si>
  <si>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</si>
  <si>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</si>
  <si>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</si>
  <si>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</si>
  <si>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</si>
  <si>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</si>
  <si>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</si>
  <si>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</si>
  <si>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</si>
  <si>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</si>
  <si>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</si>
  <si>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</si>
  <si>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</si>
  <si>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</si>
  <si>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</si>
  <si>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</si>
  <si>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</si>
  <si>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</si>
  <si>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</si>
  <si>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</si>
  <si>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</si>
  <si>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</si>
  <si>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</si>
  <si>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</si>
  <si>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</si>
  <si>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</si>
  <si>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</si>
  <si>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</si>
  <si>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</si>
  <si>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</si>
  <si>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</si>
  <si>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</si>
  <si>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</si>
  <si>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</si>
  <si>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</si>
  <si>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</si>
  <si>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</si>
  <si>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</si>
  <si>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</si>
  <si>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</si>
  <si>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</si>
  <si>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</si>
  <si>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</si>
  <si>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</si>
  <si>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</si>
  <si>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</si>
  <si>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</si>
  <si>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</si>
  <si>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</si>
  <si>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</si>
  <si>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</si>
  <si>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</si>
  <si>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</si>
  <si>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</si>
  <si>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</si>
  <si>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</si>
  <si>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</si>
  <si>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</si>
  <si>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</si>
  <si>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</si>
  <si>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</si>
  <si>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</si>
  <si>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</si>
  <si>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</si>
  <si>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</si>
  <si>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</si>
  <si>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</si>
  <si>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</si>
  <si>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</si>
  <si>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</si>
  <si>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</si>
  <si>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</si>
  <si>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</si>
  <si>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</si>
  <si>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</si>
  <si>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</si>
  <si>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</si>
  <si>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</si>
  <si>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</si>
  <si>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</si>
  <si>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</si>
  <si>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</si>
  <si>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</si>
  <si>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</si>
  <si>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</si>
  <si>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</si>
  <si>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</si>
  <si>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</si>
  <si>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</si>
  <si>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</si>
  <si>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</si>
  <si>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</si>
  <si>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</si>
  <si>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</si>
  <si>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</si>
  <si>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</si>
  <si>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</si>
  <si>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</si>
  <si>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</si>
  <si>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</si>
  <si>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</si>
  <si>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</si>
  <si>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</si>
  <si>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</si>
  <si>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</si>
  <si>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</si>
  <si>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</si>
  <si>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</si>
  <si>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</si>
  <si>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</si>
  <si>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</si>
  <si>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</si>
  <si>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</si>
  <si>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</si>
  <si>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</si>
  <si>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</si>
  <si>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</si>
  <si>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</si>
  <si>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</si>
  <si>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</si>
  <si>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</si>
  <si>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</si>
  <si>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</si>
  <si>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</si>
  <si>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</si>
  <si>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</si>
  <si>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</si>
  <si>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</si>
  <si>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</si>
  <si>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</si>
  <si>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</si>
  <si>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</si>
  <si>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</si>
  <si>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</si>
  <si>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</si>
  <si>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</si>
  <si>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</si>
  <si>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</si>
  <si>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</si>
  <si>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</si>
  <si>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</si>
  <si>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</si>
  <si>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</si>
  <si>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</si>
  <si>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</si>
  <si>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</si>
  <si>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</si>
  <si>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</si>
  <si>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</si>
  <si>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</si>
  <si>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</si>
  <si>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</si>
  <si>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</si>
  <si>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</si>
  <si>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</si>
  <si>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</si>
  <si>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</si>
  <si>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</si>
  <si>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</si>
  <si>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</si>
  <si>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</si>
  <si>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</si>
  <si>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</si>
  <si>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</si>
  <si>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</si>
  <si>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</si>
  <si>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</si>
  <si>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</si>
  <si>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</si>
  <si>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</si>
  <si>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</si>
  <si>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</si>
  <si>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</si>
  <si>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</si>
  <si>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</si>
  <si>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</si>
  <si>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</si>
  <si>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</si>
  <si>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</si>
  <si>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</si>
  <si>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</si>
  <si>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</si>
  <si>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</si>
  <si>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</si>
  <si>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</si>
  <si>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</si>
  <si>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</si>
  <si>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</si>
  <si>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</si>
  <si>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</si>
  <si>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</si>
  <si>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</si>
  <si>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</si>
  <si>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</si>
  <si>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</si>
  <si>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</si>
  <si>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</si>
  <si>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</si>
  <si>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</si>
  <si>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</si>
  <si>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</si>
  <si>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</si>
  <si>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</si>
  <si>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</si>
  <si>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</si>
  <si>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</si>
  <si>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</si>
  <si>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</si>
  <si>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</si>
  <si>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</si>
  <si>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</si>
  <si>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</si>
  <si>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</si>
  <si>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</si>
  <si>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</si>
  <si>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</si>
  <si>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</si>
  <si>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</si>
  <si>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</si>
  <si>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</si>
  <si>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</si>
  <si>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</si>
  <si>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</si>
  <si>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</si>
  <si>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</si>
  <si>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</si>
  <si>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</si>
  <si>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</si>
  <si>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</si>
  <si>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</si>
  <si>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</si>
  <si>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</si>
  <si>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</si>
  <si>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</si>
  <si>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</si>
  <si>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</si>
  <si>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</si>
  <si>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</si>
  <si>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</si>
  <si>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</si>
  <si>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</si>
  <si>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</si>
  <si>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</si>
  <si>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</si>
  <si>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</si>
  <si>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</si>
  <si>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</si>
  <si>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</si>
  <si>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</si>
  <si>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</si>
  <si>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</si>
  <si>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</si>
  <si>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</si>
  <si>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</si>
  <si>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</si>
  <si>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</si>
  <si>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</si>
  <si>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</si>
  <si>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</si>
  <si>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</si>
  <si>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</si>
  <si>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</si>
  <si>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</si>
  <si>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</si>
  <si>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</si>
  <si>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</si>
  <si>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</si>
  <si>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</si>
  <si>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</si>
  <si>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</si>
  <si>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</si>
  <si>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</si>
  <si>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</si>
  <si>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</si>
  <si>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</si>
  <si>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</si>
  <si>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</si>
  <si>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</si>
  <si>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</si>
  <si>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</si>
  <si>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</si>
  <si>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</si>
  <si>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</si>
  <si>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</si>
  <si>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</si>
  <si>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</si>
  <si>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</si>
  <si>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</si>
  <si>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</si>
  <si>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</si>
  <si>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</si>
  <si>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</si>
  <si>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</si>
  <si>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</si>
  <si>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</si>
  <si>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</si>
  <si>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</si>
  <si>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</si>
  <si>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</si>
  <si>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</si>
  <si>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</si>
  <si>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</si>
  <si>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</si>
  <si>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</si>
  <si>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</si>
  <si>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</si>
  <si>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</si>
  <si>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</si>
  <si>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</si>
  <si>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</si>
  <si>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</si>
  <si>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</si>
  <si>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</si>
  <si>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</si>
  <si>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</si>
  <si>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</si>
  <si>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</si>
  <si>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</si>
  <si>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</si>
  <si>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</si>
  <si>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</si>
  <si>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</si>
  <si>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</si>
  <si>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</si>
  <si>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</si>
  <si>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</si>
  <si>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</si>
  <si>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</si>
  <si>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</si>
  <si>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</si>
  <si>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</si>
  <si>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</si>
  <si>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</si>
  <si>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</si>
  <si>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</si>
  <si>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</si>
  <si>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</si>
  <si>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</si>
  <si>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</si>
  <si>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</si>
  <si>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</si>
  <si>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</si>
  <si>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</si>
  <si>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</si>
  <si>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</si>
  <si>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</si>
  <si>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</si>
  <si>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</si>
  <si>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</si>
  <si>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</si>
  <si>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</si>
  <si>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</si>
  <si>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</si>
  <si>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</si>
  <si>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</si>
  <si>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</si>
  <si>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</si>
  <si>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</si>
  <si>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</si>
  <si>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</si>
  <si>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</si>
  <si>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</si>
  <si>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</si>
  <si>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</si>
  <si>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</si>
  <si>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</si>
  <si>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</si>
  <si>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</si>
  <si>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</si>
  <si>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</si>
  <si>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</si>
  <si>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</si>
  <si>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</si>
  <si>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</si>
  <si>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</si>
  <si>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</si>
  <si>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</si>
  <si>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</si>
  <si>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</si>
  <si>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</si>
  <si>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</si>
  <si>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</si>
  <si>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</si>
  <si>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</si>
  <si>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</si>
  <si>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</si>
  <si>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</si>
  <si>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</si>
  <si>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</si>
  <si>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</si>
  <si>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</si>
  <si>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</si>
  <si>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</si>
  <si>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</si>
  <si>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</si>
  <si>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</si>
  <si>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</si>
  <si>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</si>
  <si>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</si>
  <si>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</si>
  <si>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</si>
  <si>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</si>
  <si>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</si>
  <si>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</si>
  <si>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</si>
  <si>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</si>
  <si>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</si>
  <si>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</si>
  <si>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</si>
  <si>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</si>
  <si>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</si>
  <si>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</si>
  <si>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</si>
  <si>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</si>
  <si>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</si>
  <si>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</si>
  <si>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</si>
  <si>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</si>
  <si>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</si>
  <si>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</si>
  <si>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</si>
  <si>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</si>
  <si>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</si>
  <si>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</si>
  <si>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</si>
  <si>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</si>
  <si>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</si>
  <si>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</si>
  <si>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</si>
  <si>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</si>
  <si>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</si>
  <si>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</si>
  <si>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</si>
  <si>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</si>
  <si>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</si>
  <si>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</si>
  <si>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</si>
  <si>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</si>
  <si>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</si>
  <si>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</si>
  <si>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</si>
  <si>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</si>
  <si>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</si>
  <si>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</si>
  <si>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</si>
  <si>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</si>
  <si>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</si>
  <si>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</si>
  <si>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</si>
  <si>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</si>
  <si>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</si>
  <si>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</si>
  <si>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</si>
  <si>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</si>
  <si>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</si>
  <si>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</si>
  <si>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</si>
  <si>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</si>
  <si>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</si>
  <si>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</si>
  <si>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</si>
  <si>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</si>
  <si>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</si>
  <si>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</si>
  <si>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</si>
  <si>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</si>
  <si>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</si>
  <si>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</si>
  <si>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</si>
  <si>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</si>
  <si>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</si>
  <si>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</si>
  <si>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</si>
  <si>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</si>
  <si>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</si>
  <si>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</si>
  <si>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</si>
  <si>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</si>
  <si>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</si>
  <si>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</si>
  <si>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</si>
  <si>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</si>
  <si>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</si>
  <si>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</si>
  <si>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</si>
  <si>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</si>
  <si>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</si>
  <si>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</si>
  <si>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</si>
  <si>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</si>
  <si>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</si>
  <si>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</si>
  <si>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</si>
  <si>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</si>
  <si>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</si>
  <si>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</si>
  <si>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</si>
  <si>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</si>
  <si>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</si>
  <si>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</si>
  <si>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</si>
  <si>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</si>
  <si>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</si>
  <si>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</si>
  <si>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</si>
  <si>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</si>
  <si>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</si>
  <si>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</si>
  <si>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</si>
  <si>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</si>
  <si>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</si>
  <si>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</si>
  <si>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</si>
  <si>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</si>
  <si>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</si>
  <si>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</si>
  <si>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</si>
  <si>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</si>
  <si>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</si>
  <si>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</si>
  <si>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</si>
  <si>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</si>
  <si>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</si>
  <si>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</si>
  <si>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</si>
  <si>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</si>
  <si>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</si>
  <si>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</si>
  <si>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</si>
  <si>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</si>
  <si>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</si>
  <si>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</si>
  <si>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</si>
  <si>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</si>
  <si>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</si>
  <si>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</si>
  <si>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</si>
  <si>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</si>
  <si>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</si>
  <si>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</si>
  <si>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</si>
  <si>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</si>
  <si>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</si>
  <si>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</si>
  <si>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</si>
  <si>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</si>
  <si>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</si>
  <si>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</si>
  <si>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</si>
  <si>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</si>
  <si>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</si>
  <si>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</si>
  <si>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</si>
  <si>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</si>
  <si>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</si>
  <si>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</si>
  <si>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</si>
  <si>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</si>
  <si>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</si>
  <si>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</si>
  <si>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</si>
  <si>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</si>
  <si>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</si>
  <si>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</si>
  <si>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</si>
  <si>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</si>
  <si>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</si>
  <si>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</si>
  <si>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</si>
  <si>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</si>
  <si>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</si>
  <si>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</si>
  <si>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</si>
  <si>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</si>
  <si>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</si>
  <si>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</si>
  <si>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</si>
  <si>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</si>
  <si>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</si>
  <si>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</si>
  <si>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</si>
  <si>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</si>
  <si>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</si>
  <si>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</si>
  <si>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</si>
  <si>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</si>
  <si>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</si>
  <si>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</si>
  <si>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</si>
  <si>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</si>
  <si>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</si>
  <si>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</si>
  <si>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</si>
  <si>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</si>
  <si>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</si>
  <si>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</si>
  <si>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</si>
  <si>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</si>
  <si>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</si>
  <si>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</si>
  <si>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</si>
  <si>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</si>
  <si>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</si>
  <si>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</si>
  <si>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</si>
  <si>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</si>
  <si>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</si>
  <si>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</si>
  <si>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</si>
  <si>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</si>
  <si>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</si>
  <si>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</si>
  <si>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</si>
  <si>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</si>
  <si>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</si>
  <si>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</si>
  <si>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</si>
  <si>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</si>
  <si>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</si>
  <si>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</si>
  <si>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</si>
  <si>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</si>
  <si>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</si>
  <si>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</si>
  <si>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</si>
  <si>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</si>
  <si>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</si>
  <si>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</si>
  <si>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</si>
  <si>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</si>
  <si>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</si>
  <si>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</si>
  <si>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</si>
  <si>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</si>
  <si>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</si>
  <si>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</si>
  <si>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</si>
  <si>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</si>
  <si>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</si>
  <si>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</si>
  <si>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</si>
  <si>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</si>
  <si>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</si>
  <si>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</si>
  <si>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</si>
  <si>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</si>
  <si>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</si>
  <si>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</si>
  <si>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</si>
  <si>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</si>
  <si>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</si>
  <si>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</si>
  <si>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</si>
  <si>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</si>
  <si>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</si>
  <si>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</si>
  <si>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</si>
  <si>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</si>
  <si>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</si>
  <si>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</si>
  <si>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</si>
  <si>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</si>
  <si>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</si>
  <si>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</si>
  <si>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</si>
  <si>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</si>
  <si>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</si>
  <si>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</si>
  <si>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</si>
  <si>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</si>
  <si>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</si>
  <si>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</si>
  <si>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</si>
  <si>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</si>
  <si>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</si>
  <si>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</si>
  <si>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</si>
  <si>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</si>
  <si>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</si>
  <si>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</si>
  <si>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</si>
  <si>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</si>
  <si>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</si>
  <si>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</si>
  <si>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</si>
  <si>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</si>
  <si>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</si>
  <si>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</si>
  <si>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</si>
  <si>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</si>
  <si>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</si>
  <si>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</si>
  <si>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</si>
  <si>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</si>
  <si>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</si>
  <si>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</si>
  <si>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</si>
  <si>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</si>
  <si>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</si>
  <si>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</si>
  <si>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</si>
  <si>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</si>
  <si>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</si>
  <si>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</si>
  <si>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</si>
  <si>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</si>
  <si>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</si>
  <si>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</si>
  <si>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</si>
  <si>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</si>
  <si>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</si>
  <si>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</si>
  <si>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</si>
  <si>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</si>
  <si>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</si>
  <si>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</si>
  <si>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</si>
  <si>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</si>
  <si>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</si>
  <si>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</si>
  <si>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</si>
  <si>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</si>
  <si>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</si>
  <si>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</si>
  <si>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</si>
  <si>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</si>
  <si>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</si>
  <si>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</si>
  <si>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</si>
  <si>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</si>
  <si>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</si>
  <si>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</si>
  <si>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</si>
  <si>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</si>
  <si>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</si>
  <si>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</si>
  <si>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</si>
  <si>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</si>
  <si>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</si>
  <si>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</si>
  <si>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</si>
  <si>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</si>
  <si>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</si>
  <si>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</si>
  <si>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</si>
  <si>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</si>
  <si>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</si>
  <si>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</si>
  <si>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</si>
  <si>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</si>
  <si>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</si>
  <si>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</si>
  <si>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</si>
  <si>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</si>
  <si>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</si>
  <si>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</si>
  <si>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</si>
  <si>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</si>
  <si>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</si>
  <si>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</si>
  <si>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</si>
  <si>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</si>
  <si>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</si>
  <si>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</si>
  <si>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</si>
  <si>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</si>
  <si>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</si>
  <si>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</si>
  <si>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</si>
  <si>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</si>
  <si>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</si>
  <si>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</si>
  <si>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</si>
  <si>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</si>
  <si>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</si>
  <si>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</si>
  <si>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</si>
  <si>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</si>
  <si>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</si>
  <si>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</si>
  <si>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</si>
  <si>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</si>
  <si>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</si>
  <si>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</si>
  <si>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</si>
  <si>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</si>
  <si>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</si>
  <si>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</si>
  <si>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</si>
  <si>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</si>
  <si>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</si>
  <si>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</si>
  <si>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</si>
  <si>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</si>
  <si>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</si>
  <si>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</si>
  <si>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</si>
  <si>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</si>
  <si>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</si>
  <si>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</si>
  <si>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</si>
  <si>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</si>
  <si>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</si>
  <si>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</si>
  <si>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</si>
  <si>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</si>
  <si>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</si>
  <si>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</si>
  <si>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</si>
  <si>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</si>
  <si>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</si>
  <si>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</si>
  <si>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</si>
  <si>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</si>
  <si>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</si>
  <si>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</si>
  <si>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</si>
  <si>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</si>
  <si>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</si>
  <si>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</si>
  <si>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</si>
  <si>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</si>
  <si>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</si>
  <si>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</si>
  <si>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</si>
  <si>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</si>
  <si>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</si>
  <si>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</si>
  <si>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</si>
  <si>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</si>
  <si>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</si>
  <si>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</si>
  <si>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</si>
  <si>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</si>
  <si>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</si>
  <si>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</si>
  <si>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</si>
  <si>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</si>
  <si>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</si>
  <si>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</si>
  <si>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</si>
  <si>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</si>
  <si>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</si>
  <si>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</si>
  <si>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</si>
  <si>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</si>
  <si>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</si>
  <si>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</si>
  <si>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</si>
  <si>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</si>
  <si>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</si>
  <si>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</si>
  <si>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</si>
  <si>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</si>
  <si>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</si>
  <si>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</si>
  <si>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</si>
  <si>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</si>
  <si>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</si>
  <si>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</si>
  <si>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</si>
  <si>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</si>
  <si>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</si>
  <si>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</si>
  <si>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</si>
  <si>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</si>
  <si>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</si>
  <si>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</si>
  <si>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</si>
  <si>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</si>
  <si>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</si>
  <si>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</si>
  <si>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</si>
  <si>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</si>
  <si>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</si>
  <si>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</si>
  <si>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</si>
  <si>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</si>
  <si>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</si>
  <si>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</si>
  <si>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</si>
  <si>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</si>
  <si>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</si>
  <si>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</si>
  <si>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</si>
  <si>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</si>
  <si>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</si>
  <si>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</si>
  <si>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</si>
  <si>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</si>
  <si>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</si>
  <si>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</si>
  <si>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</si>
  <si>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</si>
  <si>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</si>
  <si>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</si>
  <si>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</si>
  <si>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</si>
  <si>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</si>
  <si>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</si>
  <si>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</si>
  <si>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</si>
  <si>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</si>
  <si>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</si>
  <si>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</si>
  <si>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</si>
  <si>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</si>
  <si>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</si>
  <si>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</si>
  <si>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</si>
  <si>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</si>
  <si>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</si>
  <si>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</si>
  <si>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</si>
  <si>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</si>
  <si>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</si>
  <si>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</si>
  <si>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</si>
  <si>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</si>
  <si>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</si>
  <si>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</si>
  <si>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</si>
  <si>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</si>
  <si>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</si>
  <si>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</si>
  <si>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</si>
  <si>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</si>
  <si>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</si>
  <si>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</si>
  <si>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</si>
  <si>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</si>
  <si>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</si>
  <si>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</si>
  <si>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</si>
  <si>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</si>
  <si>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</si>
  <si>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</si>
  <si>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</si>
  <si>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</si>
  <si>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</si>
  <si>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</si>
  <si>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</si>
  <si>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</si>
  <si>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</si>
  <si>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</si>
  <si>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</si>
  <si>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</si>
  <si>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</si>
  <si>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</si>
  <si>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</si>
  <si>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</si>
  <si>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</si>
  <si>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</si>
  <si>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</si>
  <si>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</si>
  <si>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</si>
  <si>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</si>
  <si>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</si>
  <si>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</si>
  <si>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</si>
  <si>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</si>
  <si>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</si>
  <si>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</si>
  <si>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</si>
  <si>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</si>
  <si>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</si>
  <si>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</si>
  <si>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</si>
  <si>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</si>
  <si>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</si>
  <si>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</si>
  <si>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</si>
  <si>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</si>
  <si>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</si>
  <si>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</si>
  <si>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</si>
  <si>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</si>
  <si>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</si>
  <si>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</si>
  <si>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</si>
  <si>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</si>
  <si>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</si>
  <si>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</si>
  <si>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</si>
  <si>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</si>
  <si>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</si>
  <si>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</si>
  <si>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</si>
  <si>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</si>
  <si>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</si>
  <si>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</si>
  <si>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</si>
  <si>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</si>
  <si>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</si>
  <si>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</si>
  <si>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</si>
  <si>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</si>
  <si>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</si>
  <si>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</si>
  <si>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</si>
  <si>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</si>
  <si>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</si>
  <si>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</si>
  <si>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</si>
  <si>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</si>
  <si>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</si>
  <si>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</si>
  <si>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</si>
  <si>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</si>
  <si>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</si>
  <si>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</si>
  <si>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</si>
  <si>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</si>
  <si>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</si>
  <si>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</si>
  <si>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</si>
  <si>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</si>
  <si>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</si>
  <si>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</si>
  <si>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</si>
  <si>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</si>
  <si>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</si>
  <si>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</si>
  <si>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</si>
  <si>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</si>
  <si>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</si>
  <si>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</si>
  <si>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</si>
  <si>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</si>
  <si>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</si>
  <si>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</si>
  <si>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</si>
  <si>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</si>
  <si>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</si>
  <si>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</si>
  <si>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</si>
  <si>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</si>
  <si>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</si>
  <si>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</si>
  <si>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</si>
  <si>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</si>
  <si>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</si>
  <si>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</si>
  <si>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</si>
  <si>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</si>
  <si>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</si>
  <si>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</si>
  <si>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</si>
  <si>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</si>
  <si>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</si>
  <si>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</si>
  <si>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</si>
  <si>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</si>
  <si>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</si>
  <si>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</si>
  <si>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</si>
  <si>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</si>
  <si>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</si>
  <si>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</si>
  <si>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</si>
  <si>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</si>
  <si>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</si>
  <si>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</si>
  <si>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</si>
  <si>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</si>
  <si>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</si>
  <si>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</si>
  <si>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</si>
  <si>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</si>
  <si>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</si>
  <si>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</si>
  <si>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</si>
  <si>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</si>
  <si>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</si>
  <si>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</si>
  <si>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</si>
  <si>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</si>
  <si>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</si>
  <si>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</si>
  <si>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</si>
  <si>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</si>
  <si>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</si>
  <si>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</si>
  <si>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</si>
  <si>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</si>
  <si>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</si>
  <si>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</si>
  <si>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</si>
  <si>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</si>
  <si>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</si>
  <si>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</si>
  <si>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</si>
  <si>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</si>
  <si>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</si>
  <si>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</si>
  <si>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</si>
  <si>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</si>
  <si>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</si>
  <si>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</si>
  <si>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</si>
  <si>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</si>
  <si>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</si>
  <si>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</si>
  <si>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</si>
  <si>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</si>
  <si>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</si>
  <si>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</si>
  <si>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</si>
  <si>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</si>
  <si>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</si>
  <si>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</si>
  <si>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</si>
  <si>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</si>
  <si>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</si>
  <si>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</si>
  <si>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</si>
  <si>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</si>
  <si>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</si>
  <si>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</si>
  <si>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</si>
  <si>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</si>
  <si>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</si>
  <si>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</si>
  <si>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</si>
  <si>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</si>
  <si>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</si>
  <si>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</si>
  <si>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</si>
  <si>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</si>
  <si>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</si>
  <si>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</si>
  <si>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</si>
  <si>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</si>
  <si>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</si>
  <si>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</si>
  <si>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</si>
  <si>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</si>
  <si>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</si>
  <si>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</si>
  <si>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</si>
  <si>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</si>
  <si>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</si>
  <si>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</si>
  <si>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</si>
  <si>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</si>
  <si>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</si>
  <si>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</si>
  <si>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</si>
  <si>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</si>
  <si>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</si>
  <si>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</si>
  <si>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</si>
  <si>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</si>
  <si>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</si>
  <si>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</si>
  <si>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</si>
  <si>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</si>
  <si>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</si>
  <si>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</si>
  <si>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</si>
  <si>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</si>
  <si>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</si>
  <si>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</si>
  <si>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</si>
  <si>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</si>
  <si>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</si>
  <si>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</si>
  <si>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</si>
  <si>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</si>
  <si>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</si>
  <si>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</si>
  <si>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</si>
  <si>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</si>
  <si>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</si>
  <si>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</si>
  <si>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</si>
  <si>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</si>
  <si>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</si>
  <si>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</si>
  <si>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</si>
  <si>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</si>
  <si>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</si>
  <si>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</si>
  <si>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</si>
  <si>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</si>
  <si>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</si>
  <si>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</si>
  <si>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</si>
  <si>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</si>
  <si>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</si>
  <si>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</si>
  <si>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</si>
  <si>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</si>
  <si>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</si>
  <si>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</si>
  <si>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</si>
  <si>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</si>
  <si>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</si>
  <si>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</si>
  <si>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</si>
  <si>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</si>
  <si>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</si>
  <si>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</si>
  <si>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</si>
  <si>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</si>
  <si>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</si>
  <si>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</si>
  <si>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</si>
  <si>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</si>
  <si>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</si>
  <si>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</si>
  <si>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</si>
  <si>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</si>
  <si>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</si>
  <si>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</si>
  <si>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</si>
  <si>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</si>
  <si>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</si>
  <si>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</si>
  <si>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</si>
  <si>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</si>
  <si>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</si>
  <si>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</si>
  <si>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</si>
  <si>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</si>
  <si>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</si>
  <si>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</si>
  <si>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</si>
  <si>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</si>
  <si>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</si>
  <si>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</si>
  <si>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</si>
  <si>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</si>
  <si>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</si>
  <si>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</si>
  <si>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</si>
  <si>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</si>
  <si>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</si>
  <si>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</si>
  <si>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</si>
  <si>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</si>
  <si>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</si>
  <si>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</si>
  <si>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</si>
  <si>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</si>
  <si>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</si>
  <si>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</si>
  <si>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</si>
  <si>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</si>
  <si>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</si>
  <si>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</si>
  <si>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</si>
  <si>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</si>
  <si>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</si>
  <si>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</si>
  <si>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</si>
  <si>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</si>
  <si>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</si>
  <si>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</si>
  <si>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</si>
  <si>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</si>
  <si>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</si>
  <si>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</si>
  <si>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</si>
  <si>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</si>
  <si>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</si>
  <si>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</si>
  <si>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</si>
  <si>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</si>
  <si>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</si>
  <si>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</si>
  <si>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</si>
  <si>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</si>
  <si>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</si>
  <si>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</si>
  <si>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</si>
  <si>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</si>
  <si>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</si>
  <si>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</si>
  <si>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</si>
  <si>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</si>
  <si>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</si>
  <si>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</si>
  <si>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</si>
  <si>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</si>
  <si>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</si>
  <si>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</si>
  <si>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</si>
  <si>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</si>
  <si>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</si>
  <si>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</si>
  <si>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</si>
  <si>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</si>
  <si>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</si>
  <si>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</si>
  <si>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</si>
  <si>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</si>
  <si>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</si>
  <si>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</si>
  <si>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</si>
  <si>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</si>
  <si>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</si>
  <si>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</si>
  <si>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</si>
  <si>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</si>
  <si>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</si>
  <si>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</si>
  <si>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</si>
  <si>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</si>
  <si>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</si>
  <si>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</si>
  <si>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</si>
  <si>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</si>
  <si>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</si>
  <si>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</si>
  <si>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</si>
  <si>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</si>
  <si>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</si>
  <si>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</si>
  <si>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</si>
  <si>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</si>
  <si>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</si>
  <si>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</si>
  <si>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</si>
  <si>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</si>
  <si>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</si>
  <si>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</si>
  <si>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</si>
  <si>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</si>
  <si>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</si>
  <si>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</si>
  <si>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</si>
  <si>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</si>
  <si>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</si>
  <si>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</si>
  <si>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</si>
  <si>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</si>
  <si>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</si>
  <si>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</si>
  <si>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</si>
  <si>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</si>
  <si>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</si>
  <si>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</si>
  <si>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</si>
  <si>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</si>
  <si>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</si>
  <si>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</si>
  <si>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</si>
  <si>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</si>
  <si>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</si>
  <si>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</si>
  <si>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</si>
  <si>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</si>
  <si>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</si>
  <si>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</si>
  <si>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</si>
  <si>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</si>
  <si>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</si>
  <si>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</si>
  <si>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</si>
  <si>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</si>
  <si>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</si>
  <si>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</si>
  <si>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</si>
  <si>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</si>
  <si>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</si>
  <si>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</si>
  <si>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</si>
  <si>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</si>
  <si>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</si>
  <si>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</si>
  <si>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</si>
  <si>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</si>
  <si>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</si>
  <si>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</si>
  <si>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</si>
  <si>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</si>
  <si>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</si>
  <si>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</si>
  <si>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</si>
  <si>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</si>
  <si>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</si>
  <si>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</si>
  <si>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</si>
  <si>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</si>
  <si>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</si>
  <si>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</si>
  <si>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</si>
  <si>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</si>
  <si>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</si>
  <si>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</si>
  <si>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</si>
  <si>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</si>
  <si>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</si>
  <si>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</si>
  <si>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</si>
  <si>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</si>
  <si>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</si>
  <si>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</si>
  <si>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</si>
  <si>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</si>
  <si>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</si>
  <si>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</si>
  <si>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</si>
  <si>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</si>
  <si>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</si>
  <si>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</si>
  <si>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</si>
  <si>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</si>
  <si>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</si>
  <si>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</si>
  <si>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</si>
  <si>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</si>
  <si>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</si>
  <si>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</si>
  <si>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</si>
  <si>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</si>
  <si>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</si>
  <si>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</si>
  <si>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</si>
  <si>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</si>
  <si>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</si>
  <si>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</si>
  <si>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</si>
  <si>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</si>
  <si>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</si>
  <si>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</si>
  <si>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</si>
  <si>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</si>
  <si>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</si>
  <si>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</si>
  <si>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</si>
  <si>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</si>
  <si>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</si>
  <si>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</si>
  <si>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</si>
  <si>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</si>
  <si>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</si>
  <si>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</si>
  <si>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</si>
  <si>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</si>
  <si>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</si>
  <si>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</si>
  <si>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</si>
  <si>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</si>
  <si>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</si>
  <si>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</si>
  <si>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</si>
  <si>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</si>
  <si>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</si>
  <si>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</si>
  <si>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</si>
  <si>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</si>
  <si>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</si>
  <si>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</si>
  <si>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</si>
  <si>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</si>
  <si>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</si>
  <si>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</si>
  <si>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</si>
  <si>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</si>
  <si>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</si>
  <si>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</si>
  <si>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</si>
  <si>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</si>
  <si>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</si>
  <si>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</si>
  <si>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</si>
  <si>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</si>
  <si>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</si>
  <si>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</si>
  <si>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</si>
  <si>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</si>
  <si>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</si>
  <si>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</si>
  <si>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</si>
  <si>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</si>
  <si>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</si>
  <si>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</si>
  <si>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</si>
  <si>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</si>
  <si>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</si>
  <si>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</si>
  <si>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</si>
  <si>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</si>
  <si>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</si>
  <si>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</si>
  <si>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</si>
  <si>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</si>
  <si>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</si>
  <si>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</si>
  <si>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</si>
  <si>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</si>
  <si>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</si>
  <si>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</si>
  <si>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</si>
  <si>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</si>
  <si>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</si>
  <si>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</si>
  <si>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</si>
  <si>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</si>
  <si>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</si>
  <si>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</si>
  <si>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</si>
  <si>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</si>
  <si>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</si>
  <si>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</si>
  <si>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</si>
  <si>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</si>
  <si>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</si>
  <si>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</si>
  <si>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</si>
  <si>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</si>
  <si>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</si>
  <si>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</si>
  <si>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</si>
  <si>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</si>
  <si>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</si>
  <si>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</si>
  <si>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</si>
  <si>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</si>
  <si>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</si>
  <si>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</si>
  <si>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</si>
  <si>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</si>
  <si>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</si>
  <si>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</si>
  <si>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</si>
  <si>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</si>
  <si>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</si>
  <si>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</si>
  <si>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</si>
  <si>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</si>
  <si>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</si>
  <si>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</si>
  <si>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</si>
  <si>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</si>
  <si>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</si>
  <si>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</si>
  <si>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</si>
  <si>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</si>
  <si>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</si>
  <si>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</si>
  <si>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</si>
  <si>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</si>
  <si>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</si>
  <si>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</si>
  <si>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</si>
  <si>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</si>
  <si>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</si>
  <si>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</si>
  <si>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</si>
  <si>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</si>
  <si>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</si>
  <si>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</si>
  <si>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</si>
  <si>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</si>
  <si>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</si>
  <si>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</si>
  <si>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</si>
  <si>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</si>
  <si>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</si>
  <si>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</si>
  <si>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</si>
  <si>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</si>
  <si>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</si>
  <si>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</si>
  <si>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</si>
  <si>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</si>
  <si>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</si>
  <si>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</si>
  <si>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</si>
  <si>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</si>
  <si>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</si>
  <si>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</si>
  <si>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</si>
  <si>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</si>
  <si>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</si>
  <si>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</si>
  <si>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</si>
  <si>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</si>
  <si>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</si>
  <si>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</si>
  <si>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</si>
  <si>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</si>
  <si>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</si>
  <si>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</si>
  <si>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</si>
  <si>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</si>
  <si>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</si>
  <si>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</si>
  <si>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</si>
  <si>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</si>
  <si>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</si>
  <si>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</si>
  <si>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</si>
  <si>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</si>
  <si>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</si>
  <si>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</si>
  <si>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</si>
  <si>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</si>
  <si>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</si>
  <si>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</si>
  <si>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</si>
  <si>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</si>
  <si>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</si>
  <si>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</si>
  <si>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</si>
  <si>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</si>
  <si>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</si>
  <si>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</si>
  <si>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</si>
  <si>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</si>
  <si>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</si>
  <si>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</si>
  <si>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</si>
  <si>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</si>
  <si>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</si>
  <si>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</si>
  <si>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</si>
  <si>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</si>
  <si>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</si>
  <si>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</si>
  <si>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</si>
  <si>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</si>
  <si>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</si>
  <si>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</si>
  <si>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</si>
  <si>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</si>
  <si>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</si>
  <si>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</si>
  <si>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</si>
  <si>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</si>
  <si>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</si>
  <si>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</si>
  <si>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</si>
  <si>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</si>
  <si>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</si>
  <si>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</si>
  <si>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</si>
  <si>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</si>
  <si>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</si>
  <si>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</si>
  <si>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</si>
  <si>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</si>
  <si>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</si>
  <si>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</si>
  <si>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</si>
  <si>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</si>
  <si>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</si>
  <si>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</si>
  <si>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</si>
  <si>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</si>
  <si>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</si>
  <si>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</si>
  <si>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</si>
  <si>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</si>
  <si>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</si>
  <si>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</si>
  <si>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</si>
  <si>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</si>
  <si>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</si>
  <si>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</si>
  <si>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</si>
  <si>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</si>
  <si>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</si>
  <si>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</si>
  <si>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</si>
  <si>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</si>
  <si>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</si>
  <si>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</si>
  <si>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</si>
  <si>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</si>
  <si>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</si>
  <si>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</si>
  <si>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</si>
  <si>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</si>
  <si>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</si>
  <si>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</si>
  <si>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</si>
  <si>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</si>
  <si>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</si>
  <si>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</si>
  <si>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</si>
  <si>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</si>
  <si>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</si>
  <si>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</si>
  <si>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</si>
  <si>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</si>
  <si>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</si>
  <si>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</si>
  <si>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</si>
  <si>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</si>
  <si>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</si>
  <si>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</si>
  <si>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</si>
  <si>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</si>
  <si>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</si>
  <si>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</si>
  <si>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</si>
  <si>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</si>
  <si>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</si>
  <si>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</si>
  <si>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</si>
  <si>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</si>
  <si>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</si>
  <si>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</si>
  <si>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</si>
  <si>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</si>
  <si>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</si>
  <si>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</si>
  <si>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</si>
  <si>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</si>
  <si>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</si>
  <si>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</si>
  <si>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</si>
  <si>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</si>
  <si>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</si>
  <si>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</si>
  <si>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</si>
  <si>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</si>
  <si>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</si>
  <si>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</si>
  <si>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</si>
  <si>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</si>
  <si>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</si>
  <si>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</si>
  <si>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</si>
  <si>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</si>
  <si>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</si>
  <si>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</si>
  <si>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</si>
  <si>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</si>
  <si>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</si>
  <si>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</si>
  <si>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</si>
  <si>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</si>
  <si>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</si>
  <si>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</si>
  <si>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</si>
  <si>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</si>
  <si>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</si>
  <si>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</si>
  <si>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</si>
  <si>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</si>
  <si>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</si>
  <si>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</si>
  <si>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</si>
  <si>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</si>
  <si>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</si>
  <si>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</si>
  <si>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</si>
  <si>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</si>
  <si>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</si>
  <si>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</si>
  <si>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</si>
  <si>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</si>
  <si>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</si>
  <si>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</si>
  <si>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</si>
  <si>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</si>
  <si>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</si>
  <si>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</si>
  <si>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</si>
  <si>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</si>
  <si>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</si>
  <si>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</si>
  <si>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</si>
  <si>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</si>
  <si>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</si>
  <si>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</si>
  <si>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</si>
  <si>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</si>
  <si>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</si>
  <si>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</si>
  <si>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</si>
  <si>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</si>
  <si>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</si>
  <si>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</si>
  <si>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</si>
  <si>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</si>
  <si>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</si>
  <si>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</si>
  <si>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</si>
  <si>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</si>
  <si>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</si>
  <si>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</si>
  <si>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</si>
  <si>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</si>
  <si>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</si>
  <si>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</si>
  <si>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</si>
  <si>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</si>
  <si>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</si>
  <si>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</si>
  <si>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</si>
  <si>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</si>
  <si>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</si>
  <si>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</si>
  <si>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</si>
  <si>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</si>
  <si>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</si>
  <si>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</si>
  <si>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</si>
  <si>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</si>
  <si>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</si>
  <si>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</si>
  <si>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</si>
  <si>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</si>
  <si>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</si>
  <si>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</si>
  <si>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</si>
  <si>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</si>
  <si>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</si>
  <si>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</si>
  <si>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</si>
  <si>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</si>
  <si>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</si>
  <si>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</si>
  <si>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</si>
  <si>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</si>
  <si>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</si>
  <si>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</si>
  <si>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</si>
  <si>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</si>
  <si>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</si>
  <si>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</si>
  <si>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</si>
  <si>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</si>
  <si>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</si>
  <si>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</si>
  <si>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</si>
  <si>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</si>
  <si>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</si>
  <si>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</si>
  <si>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</si>
  <si>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</si>
  <si>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</si>
  <si>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</si>
  <si>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</si>
  <si>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</si>
  <si>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</si>
  <si>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</si>
  <si>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</si>
  <si>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</si>
  <si>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</si>
  <si>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</si>
  <si>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</si>
  <si>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</si>
  <si>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</si>
  <si>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</si>
  <si>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</si>
  <si>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</si>
  <si>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</si>
  <si>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</si>
  <si>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</si>
  <si>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</si>
  <si>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</si>
  <si>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</si>
  <si>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</si>
  <si>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</si>
  <si>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</si>
  <si>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</si>
  <si>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</si>
  <si>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</si>
  <si>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</si>
  <si>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</si>
  <si>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</si>
  <si>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</si>
  <si>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</si>
  <si>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</si>
  <si>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</si>
  <si>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</si>
  <si>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</si>
  <si>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</si>
  <si>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</si>
  <si>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</si>
  <si>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</si>
  <si>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</si>
  <si>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</si>
  <si>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</si>
  <si>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</si>
  <si>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</si>
  <si>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</si>
  <si>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</si>
  <si>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</si>
  <si>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</si>
  <si>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</si>
  <si>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</si>
  <si>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</si>
  <si>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</si>
  <si>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</si>
  <si>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</si>
  <si>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</si>
  <si>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</si>
  <si>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</si>
  <si>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</si>
  <si>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</si>
  <si>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</si>
  <si>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</si>
  <si>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</si>
  <si>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</si>
  <si>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</si>
  <si>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</si>
  <si>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</si>
  <si>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</si>
  <si>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</si>
  <si>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</si>
  <si>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</si>
  <si>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</si>
  <si>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</si>
  <si>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</si>
  <si>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</si>
  <si>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</si>
  <si>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</si>
  <si>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</si>
  <si>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</si>
  <si>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</si>
  <si>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</si>
  <si>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</si>
  <si>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</si>
  <si>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</si>
  <si>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</si>
  <si>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</si>
  <si>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</si>
  <si>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</si>
  <si>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</si>
  <si>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</si>
  <si>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</si>
  <si>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</si>
  <si>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</si>
  <si>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</si>
  <si>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</si>
  <si>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</si>
  <si>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</si>
  <si>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</si>
  <si>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</si>
  <si>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</si>
  <si>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</si>
  <si>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</si>
  <si>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</si>
  <si>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</si>
  <si>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</si>
  <si>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</si>
  <si>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</si>
  <si>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</si>
  <si>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</si>
  <si>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</si>
  <si>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</si>
  <si>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</si>
  <si>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</si>
  <si>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</si>
  <si>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</si>
  <si>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</si>
  <si>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</si>
  <si>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</si>
  <si>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</si>
  <si>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</si>
  <si>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</si>
  <si>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</si>
  <si>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</si>
  <si>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</si>
  <si>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</si>
  <si>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</si>
  <si>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</si>
  <si>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</si>
  <si>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</si>
  <si>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</si>
  <si>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</si>
  <si>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</si>
  <si>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</si>
  <si>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</si>
  <si>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</si>
  <si>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</si>
  <si>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</si>
  <si>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</si>
  <si>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</si>
  <si>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</si>
  <si>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</si>
  <si>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</si>
  <si>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</si>
  <si>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</si>
  <si>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</si>
  <si>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</si>
  <si>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</si>
  <si>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</si>
  <si>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</si>
  <si>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</si>
  <si>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</si>
  <si>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</si>
  <si>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</si>
  <si>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</si>
  <si>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</si>
  <si>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</si>
  <si>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</si>
  <si>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</si>
  <si>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</si>
  <si>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</si>
  <si>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</si>
  <si>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</si>
  <si>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</si>
  <si>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</si>
  <si>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</si>
  <si>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</si>
  <si>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</si>
  <si>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</si>
  <si>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</si>
  <si>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</si>
  <si>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</si>
  <si>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</si>
  <si>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</si>
  <si>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</si>
  <si>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</si>
  <si>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</si>
  <si>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</si>
  <si>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</si>
  <si>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</si>
  <si>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</si>
  <si>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</si>
  <si>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</si>
  <si>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</si>
  <si>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</si>
  <si>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</si>
  <si>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</si>
  <si>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</si>
  <si>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</si>
  <si>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</si>
  <si>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</si>
  <si>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</si>
  <si>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</si>
  <si>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</si>
  <si>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</si>
  <si>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</si>
  <si>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</si>
  <si>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</si>
  <si>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</si>
  <si>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</si>
  <si>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</si>
  <si>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</si>
  <si>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</si>
  <si>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</si>
  <si>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</si>
  <si>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</si>
  <si>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</si>
  <si>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</si>
  <si>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</si>
  <si>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</si>
  <si>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</si>
  <si>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</si>
  <si>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</si>
  <si>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</si>
  <si>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</si>
  <si>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</si>
  <si>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</si>
  <si>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</si>
  <si>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</si>
  <si>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</si>
  <si>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</si>
  <si>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</si>
  <si>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</si>
  <si>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</si>
  <si>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</si>
  <si>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</si>
  <si>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</si>
  <si>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</si>
  <si>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</si>
  <si>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</si>
  <si>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</si>
  <si>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</si>
  <si>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</si>
  <si>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</si>
  <si>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</si>
  <si>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</si>
  <si>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</si>
  <si>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</si>
  <si>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</si>
  <si>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</si>
  <si>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</si>
  <si>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</si>
  <si>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</si>
  <si>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</si>
  <si>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</si>
  <si>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</si>
  <si>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</si>
  <si>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</si>
  <si>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</si>
  <si>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</si>
  <si>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</si>
  <si>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</si>
  <si>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</si>
  <si>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</si>
  <si>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</si>
  <si>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</si>
  <si>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</si>
  <si>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</si>
  <si>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</si>
  <si>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</si>
  <si>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</si>
  <si>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</si>
  <si>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</si>
  <si>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</si>
  <si>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</si>
  <si>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</si>
  <si>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</si>
  <si>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</si>
  <si>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</si>
  <si>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</si>
  <si>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</si>
  <si>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</si>
  <si>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</si>
  <si>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</si>
  <si>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</si>
  <si>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</si>
  <si>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</si>
  <si>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</si>
  <si>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</si>
  <si>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</si>
  <si>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</si>
  <si>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</si>
  <si>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</si>
  <si>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</si>
  <si>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</si>
  <si>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</si>
  <si>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</si>
  <si>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</si>
  <si>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</si>
  <si>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</si>
  <si>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</si>
  <si>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</si>
  <si>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</si>
  <si>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</si>
  <si>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</si>
  <si>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</si>
  <si>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</si>
  <si>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</si>
  <si>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</si>
  <si>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</si>
  <si>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</si>
  <si>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</si>
  <si>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</si>
  <si>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</si>
  <si>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</si>
  <si>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</si>
  <si>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</si>
  <si>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</si>
  <si>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</si>
  <si>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</si>
  <si>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</si>
  <si>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</si>
  <si>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</si>
  <si>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</si>
  <si>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</si>
  <si>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</si>
  <si>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</si>
  <si>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</si>
  <si>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</si>
  <si>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</si>
  <si>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</si>
  <si>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</si>
  <si>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</si>
  <si>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</si>
  <si>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</si>
  <si>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</si>
  <si>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</si>
  <si>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</si>
  <si>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</si>
  <si>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</si>
  <si>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</si>
  <si>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</si>
  <si>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</si>
  <si>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</si>
  <si>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</si>
  <si>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</si>
  <si>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</si>
  <si>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</si>
  <si>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</si>
  <si>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</si>
  <si>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</si>
  <si>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</si>
  <si>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</si>
  <si>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</si>
  <si>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</si>
  <si>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</si>
  <si>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</si>
  <si>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</si>
  <si>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</si>
  <si>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</si>
  <si>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</si>
  <si>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</si>
  <si>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</si>
  <si>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</si>
  <si>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</si>
  <si>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</si>
  <si>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</si>
  <si>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</si>
  <si>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</si>
  <si>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</si>
  <si>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</si>
  <si>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</si>
  <si>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</si>
  <si>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</si>
  <si>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</si>
  <si>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</si>
  <si>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</si>
  <si>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</si>
  <si>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</si>
  <si>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</si>
  <si>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</si>
  <si>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</si>
  <si>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</si>
  <si>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</si>
  <si>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</si>
  <si>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</si>
  <si>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</si>
  <si>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</si>
  <si>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</si>
  <si>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</si>
  <si>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</si>
  <si>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</si>
  <si>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</si>
  <si>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</si>
  <si>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</si>
  <si>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</si>
  <si>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</si>
  <si>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</si>
  <si>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</si>
  <si>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</si>
  <si>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</si>
  <si>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</si>
  <si>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</si>
  <si>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</si>
  <si>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</si>
  <si>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</si>
  <si>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</si>
  <si>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</si>
  <si>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</si>
  <si>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</si>
  <si>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</si>
  <si>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</si>
  <si>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</si>
  <si>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</si>
  <si>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</si>
  <si>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</si>
  <si>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</si>
  <si>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</si>
  <si>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</si>
  <si>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</si>
  <si>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</si>
  <si>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</si>
  <si>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</si>
  <si>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</si>
  <si>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</si>
  <si>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</si>
  <si>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</si>
  <si>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</si>
  <si>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</si>
  <si>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</si>
  <si>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</si>
  <si>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</si>
  <si>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</si>
  <si>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</si>
  <si>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</si>
  <si>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</si>
  <si>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</si>
  <si>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</si>
  <si>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</si>
  <si>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</si>
  <si>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</si>
  <si>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</si>
  <si>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</si>
  <si>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</si>
  <si>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</si>
  <si>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</si>
  <si>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</si>
  <si>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</si>
  <si>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</si>
  <si>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</si>
  <si>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</si>
  <si>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</si>
  <si>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</si>
  <si>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</si>
  <si>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</si>
  <si>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</si>
  <si>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</si>
  <si>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</si>
  <si>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</si>
  <si>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</si>
  <si>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</si>
  <si>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</si>
  <si>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</si>
  <si>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</si>
  <si>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</si>
  <si>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</si>
  <si>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</si>
  <si>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</si>
  <si>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</si>
  <si>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</si>
  <si>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</si>
  <si>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</si>
  <si>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</si>
  <si>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</si>
  <si>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</si>
  <si>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</si>
  <si>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</si>
  <si>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</si>
  <si>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</si>
  <si>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</si>
  <si>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</si>
  <si>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</si>
  <si>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</si>
  <si>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</si>
  <si>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</si>
  <si>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</si>
  <si>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</si>
  <si>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</si>
  <si>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</si>
  <si>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</si>
  <si>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</si>
  <si>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</si>
  <si>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</si>
  <si>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</si>
  <si>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</si>
  <si>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</si>
  <si>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</si>
  <si>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</si>
  <si>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</si>
  <si>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</si>
  <si>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</si>
  <si>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</si>
  <si>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</si>
  <si>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</si>
  <si>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</si>
  <si>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</si>
  <si>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</si>
  <si>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</si>
  <si>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</si>
  <si>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</si>
  <si>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</si>
  <si>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</si>
  <si>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</si>
  <si>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</si>
  <si>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</si>
  <si>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</si>
  <si>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</si>
  <si>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</si>
  <si>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</si>
  <si>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</si>
  <si>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</si>
  <si>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</si>
  <si>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</si>
  <si>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</si>
  <si>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</si>
  <si>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</si>
  <si>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</si>
  <si>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</si>
  <si>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</si>
  <si>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</si>
  <si>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</si>
  <si>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</si>
  <si>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</si>
  <si>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</si>
  <si>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</si>
  <si>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</si>
  <si>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</si>
  <si>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</si>
  <si>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</si>
  <si>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</si>
  <si>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</si>
  <si>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</si>
  <si>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</si>
  <si>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</si>
  <si>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</si>
  <si>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</si>
  <si>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</si>
  <si>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</si>
  <si>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</si>
  <si>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</si>
  <si>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</si>
  <si>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</si>
  <si>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</si>
  <si>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</si>
  <si>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</si>
  <si>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</si>
  <si>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</si>
  <si>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</si>
  <si>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</si>
  <si>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</si>
  <si>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</si>
  <si>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</si>
  <si>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</si>
  <si>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</si>
  <si>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</si>
  <si>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</si>
  <si>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</si>
  <si>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</si>
  <si>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</si>
  <si>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</si>
  <si>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</si>
  <si>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</si>
  <si>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</si>
  <si>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</si>
  <si>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</si>
  <si>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</si>
  <si>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</si>
  <si>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</si>
  <si>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</si>
  <si>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</si>
  <si>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</si>
  <si>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</si>
  <si>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</si>
  <si>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</si>
  <si>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</si>
  <si>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</si>
  <si>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</si>
  <si>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</si>
  <si>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</si>
  <si>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</si>
  <si>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</si>
  <si>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</si>
  <si>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</si>
  <si>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</si>
  <si>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</si>
  <si>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</si>
  <si>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</si>
  <si>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</si>
  <si>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</si>
  <si>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</si>
  <si>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</si>
  <si>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</si>
  <si>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</si>
  <si>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</si>
  <si>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</si>
  <si>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</si>
  <si>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</si>
  <si>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</si>
  <si>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</si>
  <si>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</si>
  <si>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</si>
  <si>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</si>
  <si>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</si>
  <si>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</si>
  <si>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</si>
  <si>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</si>
  <si>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</si>
  <si>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</si>
  <si>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</si>
  <si>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</si>
  <si>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</si>
  <si>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</si>
  <si>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</si>
  <si>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</si>
  <si>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</si>
  <si>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</si>
  <si>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</si>
  <si>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</si>
  <si>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</si>
  <si>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</si>
  <si>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</si>
  <si>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</si>
  <si>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</si>
  <si>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</si>
  <si>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</si>
  <si>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</si>
  <si>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</si>
  <si>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</si>
  <si>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</si>
  <si>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</si>
  <si>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</si>
  <si>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</si>
  <si>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</si>
  <si>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</si>
  <si>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</si>
  <si>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</si>
  <si>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</si>
  <si>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</si>
  <si>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</si>
  <si>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</si>
  <si>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</si>
  <si>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</si>
  <si>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</si>
  <si>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</si>
  <si>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</si>
  <si>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</si>
  <si>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</si>
  <si>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</si>
  <si>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</si>
  <si>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</si>
  <si>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</si>
  <si>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</si>
  <si>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</si>
  <si>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</si>
  <si>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</si>
  <si>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</si>
  <si>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</si>
  <si>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</si>
  <si>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</si>
  <si>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</si>
  <si>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</si>
  <si>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</si>
  <si>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</si>
  <si>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</si>
  <si>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</si>
  <si>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</si>
  <si>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</si>
  <si>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</si>
  <si>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</si>
  <si>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</si>
  <si>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</si>
  <si>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</si>
  <si>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</si>
  <si>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</si>
  <si>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</si>
  <si>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</si>
  <si>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</si>
  <si>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</si>
  <si>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</si>
  <si>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</si>
  <si>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</si>
  <si>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</si>
  <si>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</si>
  <si>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</si>
  <si>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</si>
  <si>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</si>
  <si>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</si>
  <si>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</si>
  <si>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</si>
  <si>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</si>
  <si>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</si>
  <si>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</si>
  <si>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</si>
  <si>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</si>
  <si>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</si>
  <si>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</si>
  <si>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</si>
  <si>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</si>
  <si>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</si>
  <si>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</si>
  <si>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</si>
  <si>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</si>
  <si>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</si>
  <si>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</si>
  <si>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</si>
  <si>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</si>
  <si>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</si>
  <si>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</si>
  <si>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</si>
  <si>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</si>
  <si>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</si>
  <si>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</si>
  <si>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</si>
  <si>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</si>
  <si>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</si>
  <si>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</si>
  <si>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</si>
  <si>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</si>
  <si>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</si>
  <si>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</si>
  <si>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</si>
  <si>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</si>
  <si>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</si>
  <si>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</si>
  <si>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</si>
  <si>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</si>
  <si>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</si>
  <si>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</si>
  <si>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</si>
  <si>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</si>
  <si>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</si>
  <si>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</si>
  <si>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</si>
  <si>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</si>
  <si>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</si>
  <si>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</si>
  <si>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</si>
  <si>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</si>
  <si>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</si>
  <si>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</si>
  <si>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</si>
  <si>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</si>
  <si>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</si>
  <si>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</si>
  <si>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</si>
  <si>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</si>
  <si>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</si>
  <si>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</si>
  <si>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</si>
  <si>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</si>
  <si>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</si>
  <si>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</si>
  <si>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</si>
  <si>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</si>
  <si>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</si>
  <si>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</si>
  <si>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</si>
  <si>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</si>
  <si>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</si>
  <si>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</si>
  <si>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</si>
  <si>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</si>
  <si>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</si>
  <si>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</si>
  <si>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</si>
  <si>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</si>
  <si>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</si>
  <si>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</si>
  <si>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</si>
  <si>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</si>
  <si>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</si>
  <si>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</si>
  <si>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</si>
  <si>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</si>
  <si>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</si>
  <si>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</si>
  <si>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</si>
  <si>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</si>
  <si>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</si>
  <si>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</si>
  <si>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</si>
  <si>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</si>
  <si>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</si>
  <si>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</si>
  <si>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</si>
  <si>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</si>
  <si>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</si>
  <si>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</si>
  <si>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</si>
  <si>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</si>
  <si>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</si>
  <si>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</si>
  <si>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</si>
  <si>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</si>
  <si>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</si>
  <si>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</si>
  <si>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</si>
  <si>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</si>
  <si>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</si>
  <si>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</si>
  <si>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</si>
  <si>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</si>
  <si>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</si>
  <si>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</si>
  <si>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</si>
  <si>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</si>
  <si>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</si>
  <si>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</si>
  <si>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</si>
  <si>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</si>
  <si>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</si>
  <si>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</si>
  <si>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</si>
  <si>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</si>
  <si>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</si>
  <si>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</si>
  <si>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</si>
  <si>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</si>
  <si>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</si>
  <si>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</si>
  <si>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</si>
  <si>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</si>
  <si>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</si>
  <si>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</si>
  <si>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</si>
  <si>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</si>
  <si>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</si>
  <si>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</si>
  <si>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</si>
  <si>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</si>
  <si>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</si>
  <si>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</si>
  <si>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</si>
  <si>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</si>
  <si>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</si>
  <si>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</si>
  <si>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</si>
  <si>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</si>
  <si>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</si>
  <si>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</si>
  <si>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</si>
  <si>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</si>
  <si>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</si>
  <si>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</si>
  <si>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</si>
  <si>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</si>
  <si>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</si>
  <si>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</si>
  <si>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</si>
  <si>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</si>
  <si>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</si>
  <si>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</si>
  <si>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</si>
  <si>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</si>
  <si>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</si>
  <si>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</si>
  <si>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</si>
  <si>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</si>
  <si>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</si>
  <si>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</si>
  <si>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</si>
  <si>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</si>
  <si>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</si>
  <si>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</si>
  <si>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</si>
  <si>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</si>
  <si>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</si>
  <si>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</si>
  <si>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</si>
  <si>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</si>
  <si>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</si>
  <si>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</si>
  <si>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</si>
  <si>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</si>
  <si>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</si>
  <si>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</si>
  <si>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</si>
  <si>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</si>
  <si>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</si>
  <si>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</si>
  <si>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</si>
  <si>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</si>
  <si>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</si>
  <si>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</si>
  <si>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</si>
  <si>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</si>
  <si>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</si>
  <si>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</si>
  <si>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</si>
  <si>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</si>
  <si>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</si>
  <si>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</si>
  <si>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</si>
  <si>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</si>
  <si>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</si>
  <si>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</si>
  <si>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</si>
  <si>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</si>
  <si>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</si>
  <si>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</si>
  <si>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</si>
  <si>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</si>
  <si>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</si>
  <si>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</si>
  <si>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</si>
  <si>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</si>
  <si>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</si>
  <si>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</si>
  <si>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</si>
  <si>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</si>
  <si>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</si>
  <si>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</si>
  <si>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</si>
  <si>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</si>
  <si>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</si>
  <si>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</si>
  <si>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</si>
  <si>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</si>
  <si>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</si>
  <si>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</si>
  <si>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</si>
  <si>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</si>
  <si>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</si>
  <si>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</si>
  <si>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</si>
  <si>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</si>
  <si>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</si>
  <si>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</si>
  <si>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</si>
  <si>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</si>
  <si>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</si>
  <si>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</si>
  <si>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</si>
  <si>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</si>
  <si>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</si>
  <si>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</si>
  <si>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</si>
  <si>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</si>
  <si>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</si>
  <si>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</si>
  <si>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</si>
  <si>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</si>
  <si>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</si>
  <si>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</si>
  <si>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</si>
  <si>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</si>
  <si>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</si>
  <si>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</si>
  <si>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</si>
  <si>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</si>
  <si>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</si>
  <si>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</si>
  <si>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</si>
  <si>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</si>
  <si>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</si>
  <si>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</si>
  <si>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</si>
  <si>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</si>
  <si>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</si>
  <si>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</si>
  <si>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</si>
  <si>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</si>
  <si>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</si>
  <si>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</si>
  <si>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</si>
  <si>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</si>
  <si>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</si>
  <si>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</si>
  <si>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</si>
  <si>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</si>
  <si>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</si>
  <si>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</si>
  <si>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</si>
  <si>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</si>
  <si>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</si>
  <si>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</si>
  <si>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</si>
  <si>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</si>
  <si>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</si>
  <si>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</si>
  <si>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</si>
  <si>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</si>
  <si>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</si>
  <si>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</si>
  <si>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</si>
  <si>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</si>
  <si>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</si>
  <si>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</si>
  <si>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</si>
  <si>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</si>
  <si>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</si>
  <si>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</si>
  <si>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</si>
  <si>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</si>
  <si>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</si>
  <si>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</si>
  <si>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</si>
  <si>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</si>
  <si>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</si>
  <si>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</si>
  <si>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</si>
  <si>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</si>
  <si>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</si>
  <si>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</si>
  <si>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</si>
  <si>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</si>
  <si>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</si>
  <si>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</si>
  <si>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</si>
  <si>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</si>
  <si>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</si>
  <si>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</si>
  <si>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</si>
  <si>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</si>
  <si>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</si>
  <si>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</si>
  <si>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</si>
  <si>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</si>
  <si>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</si>
  <si>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</si>
  <si>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</si>
  <si>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</si>
  <si>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</si>
  <si>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</si>
  <si>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</si>
  <si>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</si>
  <si>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</si>
  <si>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</si>
  <si>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</si>
  <si>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</si>
  <si>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</si>
  <si>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</si>
  <si>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</si>
  <si>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</si>
  <si>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</si>
  <si>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</si>
  <si>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</si>
  <si>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</si>
  <si>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</si>
  <si>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</si>
  <si>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</si>
  <si>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</si>
  <si>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</si>
  <si>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</si>
  <si>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</si>
  <si>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</si>
  <si>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</si>
  <si>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</si>
  <si>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</si>
  <si>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</si>
  <si>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</si>
  <si>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</si>
  <si>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</si>
  <si>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</si>
  <si>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</si>
  <si>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</si>
  <si>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</si>
  <si>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</si>
  <si>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</si>
  <si>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</si>
  <si>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</si>
  <si>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</si>
  <si>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</si>
  <si>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</si>
  <si>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</si>
  <si>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</si>
  <si>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</si>
  <si>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</si>
  <si>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</si>
  <si>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</si>
  <si>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</si>
  <si>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</si>
  <si>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</si>
  <si>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</si>
  <si>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</si>
  <si>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</si>
  <si>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</si>
  <si>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</si>
  <si>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</si>
  <si>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</si>
  <si>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</si>
  <si>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</si>
  <si>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</si>
  <si>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</si>
  <si>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</si>
  <si>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</si>
  <si>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</si>
  <si>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</si>
  <si>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</si>
  <si>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</si>
  <si>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</si>
  <si>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</si>
  <si>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</si>
  <si>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</si>
  <si>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</si>
  <si>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</si>
  <si>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</si>
  <si>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</si>
  <si>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</si>
  <si>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</si>
  <si>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</si>
  <si>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</si>
  <si>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</si>
  <si>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</si>
  <si>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</si>
  <si>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</si>
  <si>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</si>
  <si>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</si>
  <si>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</si>
  <si>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</si>
  <si>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</si>
  <si>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</si>
  <si>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</si>
  <si>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</si>
  <si>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</si>
  <si>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</si>
  <si>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</si>
  <si>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</si>
  <si>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</si>
  <si>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</si>
  <si>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</si>
  <si>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</si>
  <si>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</si>
  <si>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</si>
  <si>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</si>
  <si>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</si>
  <si>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</si>
  <si>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</si>
  <si>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</si>
  <si>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</si>
  <si>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</si>
  <si>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</si>
  <si>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</si>
  <si>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</si>
  <si>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</si>
  <si>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</si>
  <si>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</si>
  <si>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</si>
  <si>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</si>
  <si>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</si>
  <si>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</si>
  <si>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</si>
  <si>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</si>
  <si>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</si>
  <si>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</si>
  <si>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</si>
  <si>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</si>
  <si>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</si>
  <si>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</si>
  <si>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</si>
  <si>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</si>
  <si>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</si>
  <si>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</si>
  <si>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</si>
  <si>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</si>
  <si>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</si>
  <si>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</si>
  <si>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</si>
  <si>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</si>
  <si>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</si>
  <si>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</si>
  <si>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</si>
  <si>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</si>
  <si>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</si>
  <si>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</si>
  <si>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</si>
  <si>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</si>
  <si>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</si>
  <si>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</si>
  <si>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</si>
  <si>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</si>
  <si>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</si>
  <si>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</si>
  <si>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</si>
  <si>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</si>
  <si>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</si>
  <si>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</si>
  <si>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</si>
  <si>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</si>
  <si>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</si>
  <si>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</si>
  <si>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</si>
  <si>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</si>
  <si>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</si>
  <si>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</si>
  <si>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</si>
  <si>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</si>
  <si>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</si>
  <si>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</si>
  <si>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</si>
  <si>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</si>
  <si>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</si>
  <si>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</si>
  <si>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</si>
  <si>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</si>
  <si>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</si>
  <si>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</si>
  <si>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</si>
  <si>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</si>
  <si>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</si>
  <si>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</si>
  <si>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</si>
  <si>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</si>
  <si>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</si>
  <si>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</si>
  <si>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</si>
  <si>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</si>
  <si>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</si>
  <si>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</si>
  <si>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</si>
  <si>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</si>
  <si>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</si>
  <si>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</si>
  <si>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</si>
  <si>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</si>
  <si>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</si>
  <si>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</si>
  <si>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</si>
  <si>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</si>
  <si>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</si>
  <si>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</si>
  <si>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</si>
  <si>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</si>
  <si>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</si>
  <si>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</si>
  <si>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</si>
  <si>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</si>
  <si>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</si>
  <si>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</si>
  <si>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</si>
  <si>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</si>
  <si>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</si>
  <si>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</si>
  <si>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</si>
  <si>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</si>
  <si>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</si>
  <si>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</si>
  <si>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</si>
  <si>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</si>
  <si>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</si>
  <si>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</si>
  <si>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</si>
  <si>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</si>
  <si>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</si>
  <si>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</si>
  <si>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</si>
  <si>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</si>
  <si>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</si>
  <si>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</si>
  <si>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</si>
  <si>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</si>
  <si>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</si>
  <si>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</si>
  <si>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</si>
  <si>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</si>
  <si>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</si>
  <si>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</si>
  <si>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</si>
  <si>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</si>
  <si>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</si>
  <si>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</si>
  <si>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</si>
  <si>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</si>
  <si>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</si>
  <si>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</si>
  <si>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</si>
  <si>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</si>
  <si>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</si>
  <si>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</si>
  <si>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</si>
  <si>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</si>
  <si>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</si>
  <si>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</si>
  <si>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</si>
  <si>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</si>
  <si>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</si>
  <si>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</si>
  <si>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</si>
  <si>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</si>
  <si>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</si>
  <si>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</si>
  <si>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</si>
  <si>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</si>
  <si>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</si>
  <si>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</si>
  <si>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</si>
  <si>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</si>
  <si>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</si>
  <si>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</si>
  <si>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</si>
  <si>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</si>
  <si>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</si>
  <si>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</si>
  <si>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</si>
  <si>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</si>
  <si>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</si>
  <si>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</si>
  <si>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</si>
  <si>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</si>
  <si>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</si>
  <si>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</si>
  <si>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</si>
  <si>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</si>
  <si>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</si>
  <si>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</si>
  <si>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</si>
  <si>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</si>
  <si>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</si>
  <si>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</si>
  <si>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</si>
  <si>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</si>
  <si>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</si>
  <si>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</si>
  <si>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</si>
  <si>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</si>
  <si>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</si>
  <si>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</si>
  <si>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</si>
  <si>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</si>
  <si>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</si>
  <si>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</si>
  <si>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</si>
  <si>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</si>
  <si>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</si>
  <si>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</si>
  <si>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</si>
  <si>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</si>
  <si>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</si>
  <si>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</si>
  <si>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</si>
  <si>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</si>
  <si>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</si>
  <si>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</si>
  <si>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</si>
  <si>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</si>
  <si>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</si>
  <si>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</si>
  <si>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</si>
  <si>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</si>
  <si>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</si>
  <si>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</si>
  <si>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</si>
  <si>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</si>
  <si>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</si>
  <si>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</si>
  <si>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</si>
  <si>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</si>
  <si>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</si>
  <si>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</si>
  <si>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</si>
  <si>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</si>
  <si>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</si>
  <si>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</si>
  <si>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</si>
  <si>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</si>
  <si>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</si>
  <si>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</si>
  <si>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</si>
  <si>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</si>
  <si>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</si>
  <si>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</si>
  <si>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</si>
  <si>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</si>
  <si>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</si>
  <si>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</si>
  <si>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</si>
  <si>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</si>
  <si>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</si>
  <si>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</si>
  <si>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</si>
  <si>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</si>
  <si>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</si>
  <si>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</si>
  <si>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</si>
  <si>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</si>
  <si>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</si>
  <si>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</si>
  <si>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</si>
  <si>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</si>
  <si>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</si>
  <si>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</si>
  <si>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</si>
  <si>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</si>
  <si>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</si>
  <si>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</si>
  <si>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</si>
  <si>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</si>
  <si>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</si>
  <si>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</si>
  <si>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</si>
  <si>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</si>
  <si>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</si>
  <si>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</si>
  <si>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</si>
  <si>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</si>
  <si>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</si>
  <si>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</si>
  <si>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</si>
  <si>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</si>
  <si>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</si>
  <si>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</si>
  <si>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</si>
  <si>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</si>
  <si>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</si>
  <si>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</si>
  <si>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</si>
  <si>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</si>
  <si>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</si>
  <si>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</si>
  <si>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</si>
  <si>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</si>
  <si>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</si>
  <si>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</si>
  <si>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</si>
  <si>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</si>
  <si>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</si>
  <si>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</si>
  <si>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</si>
  <si>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</si>
  <si>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</si>
  <si>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</si>
  <si>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</si>
  <si>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</si>
  <si>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</si>
  <si>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</si>
  <si>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</si>
  <si>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</si>
  <si>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</si>
  <si>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</si>
  <si>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</si>
  <si>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</si>
  <si>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</si>
  <si>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</si>
  <si>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</si>
  <si>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</si>
  <si>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</si>
  <si>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</si>
  <si>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</si>
  <si>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</si>
  <si>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</si>
  <si>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</si>
  <si>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</si>
  <si>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</si>
  <si>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</si>
  <si>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</si>
  <si>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</si>
  <si>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</si>
  <si>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</si>
  <si>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</si>
  <si>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</si>
  <si>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</si>
  <si>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</si>
  <si>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</si>
  <si>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</si>
  <si>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</si>
  <si>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</si>
  <si>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</si>
  <si>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</si>
  <si>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</si>
  <si>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</si>
  <si>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</si>
  <si>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</si>
  <si>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</si>
  <si>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</si>
  <si>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</si>
  <si>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</si>
  <si>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</si>
  <si>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</si>
  <si>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</si>
  <si>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</si>
  <si>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</si>
  <si>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</si>
  <si>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</si>
  <si>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</si>
  <si>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</si>
  <si>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</si>
  <si>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</si>
  <si>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</si>
  <si>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</si>
  <si>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</si>
  <si>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</si>
  <si>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</si>
  <si>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</si>
  <si>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</si>
  <si>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</si>
  <si>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</si>
  <si>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</si>
  <si>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</si>
  <si>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</si>
  <si>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</si>
  <si>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</si>
  <si>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</si>
  <si>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</si>
  <si>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</si>
  <si>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</si>
  <si>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</si>
  <si>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</si>
  <si>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</si>
  <si>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</si>
  <si>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</si>
  <si>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</si>
  <si>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</si>
  <si>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</si>
  <si>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</si>
  <si>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</si>
  <si>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</si>
  <si>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</si>
  <si>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</si>
  <si>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</si>
  <si>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</si>
  <si>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</si>
  <si>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</si>
  <si>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</si>
  <si>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</si>
  <si>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</si>
  <si>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</si>
  <si>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</si>
  <si>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</si>
  <si>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</si>
  <si>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</si>
  <si>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</si>
  <si>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</si>
  <si>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</si>
  <si>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</si>
  <si>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</si>
  <si>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</si>
  <si>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</si>
  <si>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</si>
  <si>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</si>
  <si>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</si>
  <si>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</si>
  <si>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</si>
  <si>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</si>
  <si>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</si>
  <si>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</si>
  <si>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</si>
  <si>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</si>
  <si>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</si>
  <si>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</si>
  <si>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</si>
  <si>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</si>
  <si>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</si>
  <si>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</si>
  <si>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</si>
  <si>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</si>
  <si>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</si>
  <si>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</si>
  <si>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</si>
  <si>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</si>
  <si>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</si>
  <si>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</si>
  <si>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</si>
  <si>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</si>
  <si>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</si>
  <si>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</si>
  <si>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</si>
  <si>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</si>
  <si>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</si>
  <si>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</si>
  <si>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</si>
  <si>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</si>
  <si>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</si>
  <si>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</si>
  <si>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</si>
  <si>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</si>
  <si>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</si>
  <si>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</si>
  <si>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</si>
  <si>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</si>
  <si>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</si>
  <si>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</si>
  <si>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</si>
  <si>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</si>
  <si>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</si>
  <si>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</si>
  <si>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</si>
  <si>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</si>
  <si>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</si>
  <si>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</si>
  <si>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</si>
  <si>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</si>
  <si>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</si>
  <si>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</si>
  <si>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</si>
  <si>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</si>
  <si>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</si>
  <si>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</si>
  <si>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</si>
  <si>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</si>
  <si>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</si>
  <si>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</si>
  <si>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</si>
  <si>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</si>
  <si>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</si>
  <si>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</si>
  <si>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</si>
  <si>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</si>
  <si>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</si>
  <si>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</si>
  <si>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</si>
  <si>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</si>
  <si>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</si>
  <si>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</si>
  <si>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</si>
  <si>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</si>
  <si>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</si>
  <si>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</si>
  <si>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</si>
  <si>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</si>
  <si>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</si>
  <si>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</si>
  <si>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</si>
  <si>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</si>
  <si>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</si>
  <si>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</si>
  <si>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</si>
  <si>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</si>
  <si>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</si>
  <si>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</si>
  <si>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</si>
  <si>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</si>
  <si>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</si>
  <si>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</si>
  <si>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</si>
  <si>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</si>
  <si>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</si>
  <si>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</si>
  <si>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</si>
  <si>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</si>
  <si>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</si>
  <si>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</si>
  <si>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</si>
  <si>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</si>
  <si>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</si>
  <si>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</si>
  <si>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</si>
  <si>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</si>
  <si>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</si>
  <si>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</si>
  <si>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</si>
  <si>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</si>
  <si>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</si>
  <si>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</si>
  <si>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</si>
  <si>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</si>
  <si>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</si>
  <si>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</si>
  <si>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</si>
  <si>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</si>
  <si>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</si>
  <si>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</si>
  <si>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</si>
  <si>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</si>
  <si>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</si>
  <si>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</si>
  <si>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</si>
  <si>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</si>
  <si>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</si>
  <si>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</si>
  <si>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</si>
  <si>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</si>
  <si>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</si>
  <si>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</si>
  <si>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</si>
  <si>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</si>
  <si>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</si>
  <si>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</si>
  <si>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</si>
  <si>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</si>
  <si>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</si>
  <si>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</si>
  <si>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</si>
  <si>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</si>
  <si>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</si>
  <si>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</si>
  <si>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</si>
  <si>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</si>
  <si>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</si>
  <si>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</si>
  <si>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</si>
  <si>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</si>
  <si>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</si>
  <si>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</si>
  <si>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</si>
  <si>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</si>
  <si>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</si>
  <si>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</si>
  <si>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</si>
  <si>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</si>
  <si>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</si>
  <si>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</si>
  <si>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</si>
  <si>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</si>
  <si>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</si>
  <si>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</si>
  <si>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</si>
  <si>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</si>
  <si>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</si>
  <si>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</si>
  <si>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</si>
  <si>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</si>
  <si>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</si>
  <si>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</si>
  <si>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</si>
  <si>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</si>
  <si>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</si>
  <si>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</si>
  <si>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</si>
  <si>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</si>
  <si>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</si>
  <si>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</si>
  <si>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</si>
  <si>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</si>
  <si>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</si>
  <si>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</si>
  <si>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</si>
  <si>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</si>
  <si>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</si>
  <si>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</si>
  <si>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</si>
  <si>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</si>
  <si>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</si>
  <si>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</si>
  <si>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</si>
  <si>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</si>
  <si>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</si>
  <si>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</si>
  <si>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</si>
  <si>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</si>
  <si>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</si>
  <si>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</si>
  <si>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</si>
  <si>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</si>
  <si>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</si>
  <si>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</si>
  <si>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</si>
  <si>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</si>
  <si>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</si>
  <si>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</si>
  <si>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</si>
  <si>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</si>
  <si>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</si>
  <si>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</si>
  <si>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</si>
  <si>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</si>
  <si>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</si>
  <si>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</si>
  <si>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</si>
  <si>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</si>
  <si>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</si>
  <si>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</si>
  <si>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</si>
  <si>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</si>
  <si>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</si>
  <si>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</si>
  <si>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</si>
  <si>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</si>
  <si>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</si>
  <si>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</si>
  <si>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</si>
  <si>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</si>
  <si>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</si>
  <si>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</si>
  <si>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</si>
  <si>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</si>
  <si>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</si>
  <si>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</si>
  <si>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</si>
  <si>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</si>
  <si>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</si>
  <si>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</si>
  <si>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</si>
  <si>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</si>
  <si>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</si>
  <si>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</si>
  <si>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</si>
  <si>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</si>
  <si>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</si>
  <si>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</si>
  <si>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</si>
  <si>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</si>
  <si>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</si>
  <si>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</si>
  <si>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</si>
  <si>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</si>
  <si>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</si>
  <si>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</si>
  <si>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</si>
  <si>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</si>
  <si>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</si>
  <si>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</si>
  <si>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</si>
  <si>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</si>
  <si>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</si>
  <si>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</si>
  <si>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</si>
  <si>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</si>
  <si>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</si>
  <si>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</si>
  <si>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</si>
  <si>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</si>
  <si>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</si>
  <si>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</si>
  <si>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</si>
  <si>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</si>
  <si>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</si>
  <si>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</si>
  <si>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</si>
  <si>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</si>
  <si>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</si>
  <si>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</si>
  <si>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</si>
  <si>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</si>
  <si>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</si>
  <si>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</si>
  <si>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</si>
  <si>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</si>
  <si>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</si>
  <si>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</si>
  <si>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</si>
  <si>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</si>
  <si>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</si>
  <si>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</si>
  <si>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</si>
  <si>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</si>
  <si>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</si>
  <si>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</si>
  <si>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</si>
  <si>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</si>
  <si>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</si>
  <si>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</si>
  <si>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</si>
  <si>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</si>
  <si>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</si>
  <si>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</si>
  <si>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</si>
  <si>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</si>
  <si>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</si>
  <si>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</si>
  <si>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</si>
  <si>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</si>
  <si>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</si>
  <si>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</si>
  <si>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</si>
  <si>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</si>
  <si>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</si>
  <si>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</si>
  <si>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</si>
  <si>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</si>
  <si>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</si>
  <si>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</si>
  <si>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</si>
  <si>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</si>
  <si>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</si>
  <si>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</si>
  <si>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</si>
  <si>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</si>
  <si>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</si>
  <si>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</si>
  <si>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</si>
  <si>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</si>
  <si>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</si>
  <si>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</si>
  <si>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</si>
  <si>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</si>
  <si>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</si>
  <si>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</si>
  <si>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</si>
  <si>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</si>
  <si>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</si>
  <si>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</si>
  <si>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</si>
  <si>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</si>
  <si>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</si>
  <si>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</si>
  <si>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</si>
  <si>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</si>
  <si>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</si>
  <si>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</si>
  <si>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</si>
  <si>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</si>
  <si>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</si>
  <si>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</si>
  <si>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</si>
  <si>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</si>
  <si>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</si>
  <si>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</si>
  <si>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</si>
  <si>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</si>
  <si>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</si>
  <si>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</si>
  <si>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</si>
  <si>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</si>
  <si>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</si>
  <si>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</si>
  <si>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</si>
  <si>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</si>
  <si>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</si>
  <si>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</si>
  <si>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</si>
  <si>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</si>
  <si>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</si>
  <si>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</si>
  <si>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</si>
  <si>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</si>
  <si>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</si>
  <si>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</si>
  <si>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</si>
  <si>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</si>
  <si>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</si>
  <si>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</si>
  <si>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</si>
  <si>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</si>
  <si>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</si>
  <si>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</si>
  <si>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</si>
  <si>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</si>
  <si>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</si>
  <si>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</si>
  <si>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</si>
  <si>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</si>
  <si>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</si>
  <si>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</si>
  <si>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</si>
  <si>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</si>
  <si>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</si>
  <si>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</si>
  <si>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</si>
  <si>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</si>
  <si>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</si>
  <si>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</si>
  <si>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</si>
  <si>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</si>
  <si>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</si>
  <si>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</si>
  <si>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</si>
  <si>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</si>
  <si>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</si>
  <si>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</si>
  <si>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</si>
  <si>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</si>
  <si>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</si>
  <si>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</si>
  <si>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</si>
  <si>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</si>
  <si>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</si>
  <si>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</si>
  <si>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</si>
  <si>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</si>
  <si>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</si>
  <si>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</si>
  <si>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</si>
  <si>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</si>
  <si>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</si>
  <si>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</si>
  <si>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</si>
  <si>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</si>
  <si>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</si>
  <si>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</si>
  <si>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</si>
  <si>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</si>
  <si>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</si>
  <si>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</si>
  <si>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</si>
  <si>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</si>
  <si>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</si>
  <si>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</si>
  <si>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</si>
  <si>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</si>
  <si>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</si>
  <si>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</si>
  <si>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</si>
  <si>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</si>
  <si>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</si>
  <si>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</si>
  <si>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</si>
  <si>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</si>
  <si>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</si>
  <si>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</si>
  <si>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</si>
  <si>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</si>
  <si>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</si>
  <si>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</si>
  <si>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</si>
  <si>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</si>
  <si>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</si>
  <si>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</si>
  <si>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</si>
  <si>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</si>
  <si>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</si>
  <si>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</si>
  <si>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</si>
  <si>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</si>
  <si>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</si>
  <si>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</si>
  <si>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</si>
  <si>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</si>
  <si>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</si>
  <si>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</si>
  <si>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</si>
  <si>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</si>
  <si>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</si>
  <si>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</si>
  <si>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</si>
  <si>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</si>
  <si>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</si>
  <si>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</si>
  <si>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</si>
  <si>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</si>
  <si>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</si>
  <si>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</si>
  <si>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</si>
  <si>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</si>
  <si>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</si>
  <si>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</si>
  <si>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</si>
  <si>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</si>
  <si>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</si>
  <si>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</si>
  <si>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</si>
  <si>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</si>
  <si>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</si>
  <si>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</si>
  <si>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</si>
  <si>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</si>
  <si>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</si>
  <si>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</si>
  <si>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</si>
  <si>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</si>
  <si>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</si>
  <si>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</si>
  <si>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</si>
  <si>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</si>
  <si>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</si>
  <si>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</si>
  <si>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</si>
  <si>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</si>
  <si>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</si>
  <si>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</si>
  <si>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</si>
  <si>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</si>
  <si>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</si>
  <si>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</si>
  <si>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</si>
  <si>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</si>
  <si>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</si>
  <si>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</si>
  <si>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</si>
  <si>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</si>
  <si>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</si>
  <si>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</si>
  <si>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</si>
  <si>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</si>
  <si>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</si>
  <si>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</si>
  <si>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</si>
  <si>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</si>
  <si>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</si>
  <si>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</si>
  <si>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</si>
  <si>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</si>
  <si>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</si>
  <si>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</si>
  <si>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</si>
  <si>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</si>
  <si>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</si>
  <si>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</si>
  <si>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</si>
  <si>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</si>
  <si>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</si>
  <si>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</si>
  <si>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</si>
  <si>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</si>
  <si>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</si>
  <si>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</si>
  <si>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</si>
  <si>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</si>
  <si>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</si>
  <si>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</si>
  <si>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</si>
  <si>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</si>
  <si>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</si>
  <si>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</si>
  <si>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</si>
  <si>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</si>
  <si>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</si>
  <si>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</si>
  <si>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</si>
  <si>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</si>
  <si>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</si>
  <si>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</si>
  <si>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</si>
  <si>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</si>
  <si>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</si>
  <si>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</si>
  <si>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</si>
  <si>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</si>
  <si>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</si>
  <si>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</si>
  <si>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</si>
  <si>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</si>
  <si>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</si>
  <si>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</si>
  <si>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</si>
  <si>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</si>
  <si>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</si>
  <si>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</si>
  <si>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</si>
  <si>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</si>
  <si>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</si>
  <si>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</si>
  <si>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</si>
  <si>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</si>
  <si>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</si>
  <si>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</si>
  <si>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</si>
  <si>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</si>
  <si>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</si>
  <si>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</si>
  <si>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</si>
  <si>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</si>
  <si>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</si>
  <si>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</si>
  <si>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</si>
  <si>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</si>
  <si>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</si>
  <si>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</si>
  <si>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</si>
  <si>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</si>
  <si>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</si>
  <si>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</si>
  <si>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</si>
  <si>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</si>
  <si>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</si>
  <si>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</si>
  <si>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</si>
  <si>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</si>
  <si>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</si>
  <si>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</si>
  <si>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</si>
  <si>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</si>
  <si>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</si>
  <si>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</si>
  <si>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</si>
  <si>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</si>
  <si>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</si>
  <si>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</si>
  <si>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</si>
  <si>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</si>
  <si>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</si>
  <si>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</si>
  <si>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</si>
  <si>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</si>
  <si>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</si>
  <si>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</si>
  <si>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</si>
  <si>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</si>
  <si>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</si>
  <si>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</si>
  <si>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</si>
  <si>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</si>
  <si>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</si>
  <si>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</si>
  <si>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</si>
  <si>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</si>
  <si>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</si>
  <si>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</si>
  <si>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</si>
  <si>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</si>
  <si>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</si>
  <si>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</si>
  <si>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</si>
  <si>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</si>
  <si>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</si>
  <si>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</si>
  <si>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</si>
  <si>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</si>
  <si>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</si>
  <si>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</si>
  <si>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</si>
  <si>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</si>
  <si>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</si>
  <si>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</si>
  <si>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</si>
  <si>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</si>
  <si>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</si>
  <si>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</si>
  <si>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</si>
  <si>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</si>
  <si>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</si>
  <si>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</si>
  <si>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</si>
  <si>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</si>
  <si>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</si>
  <si>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</si>
  <si>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</si>
  <si>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</si>
  <si>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</si>
  <si>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</si>
  <si>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</si>
  <si>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</si>
  <si>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</si>
  <si>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</si>
  <si>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</si>
  <si>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</si>
  <si>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</si>
  <si>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</si>
  <si>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</si>
  <si>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</si>
  <si>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</si>
  <si>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</si>
  <si>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</si>
  <si>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</si>
  <si>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</si>
  <si>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</si>
  <si>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</si>
  <si>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</si>
  <si>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</si>
  <si>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</si>
  <si>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</si>
  <si>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</si>
  <si>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</si>
  <si>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</si>
  <si>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</si>
  <si>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</si>
  <si>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</si>
  <si>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</si>
  <si>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</si>
  <si>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</si>
  <si>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</si>
  <si>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</si>
  <si>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</si>
  <si>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</si>
  <si>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</si>
  <si>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</si>
  <si>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</si>
  <si>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</si>
  <si>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</si>
  <si>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</si>
  <si>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</si>
  <si>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</si>
  <si>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</si>
  <si>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</si>
  <si>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</si>
  <si>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</si>
  <si>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</si>
  <si>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</si>
  <si>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</si>
  <si>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</si>
  <si>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</si>
  <si>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</si>
  <si>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</si>
  <si>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</si>
  <si>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</si>
  <si>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</si>
  <si>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</si>
  <si>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</si>
  <si>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</si>
  <si>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</si>
  <si>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</si>
  <si>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</si>
  <si>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</si>
  <si>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</si>
  <si>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</si>
  <si>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</si>
  <si>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</si>
  <si>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</si>
  <si>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</si>
  <si>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</si>
  <si>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</si>
  <si>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</si>
  <si>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</si>
  <si>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</si>
  <si>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</si>
  <si>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</si>
  <si>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</si>
  <si>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</si>
  <si>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</si>
  <si>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</si>
  <si>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</si>
  <si>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</si>
  <si>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</si>
  <si>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</si>
  <si>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</si>
  <si>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</si>
  <si>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</si>
  <si>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</si>
  <si>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</si>
  <si>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</si>
  <si>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</si>
  <si>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</si>
  <si>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</si>
  <si>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</si>
  <si>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</si>
  <si>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</si>
  <si>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</si>
  <si>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</si>
  <si>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</si>
  <si>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</si>
  <si>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</si>
  <si>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</si>
  <si>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</si>
  <si>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</si>
  <si>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</si>
  <si>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</si>
  <si>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</si>
  <si>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</si>
  <si>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</si>
  <si>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</si>
  <si>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</si>
  <si>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</si>
  <si>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</si>
  <si>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</si>
  <si>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</si>
  <si>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</si>
  <si>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</si>
  <si>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</si>
  <si>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</si>
  <si>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</si>
  <si>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</si>
  <si>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</si>
  <si>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</si>
  <si>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</si>
  <si>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</si>
  <si>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</si>
  <si>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</si>
  <si>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</si>
  <si>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</si>
  <si>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</si>
  <si>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</si>
  <si>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</si>
  <si>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</si>
  <si>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</si>
  <si>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</si>
  <si>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</si>
  <si>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</si>
  <si>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</si>
  <si>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</si>
  <si>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</si>
  <si>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</si>
  <si>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</si>
  <si>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</si>
  <si>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</si>
  <si>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</si>
  <si>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</si>
  <si>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</si>
  <si>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</si>
  <si>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</si>
  <si>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</si>
  <si>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</si>
  <si>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</si>
  <si>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</si>
  <si>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</si>
  <si>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</si>
  <si>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</si>
  <si>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</si>
  <si>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</si>
  <si>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</si>
  <si>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</si>
  <si>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</si>
  <si>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</si>
  <si>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</si>
  <si>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</si>
  <si>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</si>
  <si>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</si>
  <si>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</si>
  <si>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</si>
  <si>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</si>
  <si>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</si>
  <si>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</si>
  <si>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</si>
  <si>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</si>
  <si>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</si>
  <si>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</si>
  <si>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</si>
  <si>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</si>
  <si>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</si>
  <si>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</si>
  <si>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</si>
  <si>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</si>
  <si>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</si>
  <si>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</si>
  <si>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</si>
  <si>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</si>
  <si>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</si>
  <si>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</si>
  <si>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</si>
  <si>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</si>
  <si>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</si>
  <si>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</si>
  <si>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</si>
  <si>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</si>
  <si>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</si>
  <si>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</si>
  <si>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</si>
  <si>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</si>
  <si>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</si>
  <si>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</si>
  <si>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</si>
  <si>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</si>
  <si>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</si>
  <si>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</si>
  <si>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</si>
  <si>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</si>
  <si>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</si>
  <si>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</si>
  <si>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</si>
  <si>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</si>
  <si>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</si>
  <si>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</si>
  <si>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</si>
  <si>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</si>
  <si>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</si>
  <si>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</si>
  <si>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</si>
  <si>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</si>
  <si>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</si>
  <si>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</si>
  <si>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</si>
  <si>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</si>
  <si>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</si>
  <si>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</si>
  <si>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</si>
  <si>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</si>
  <si>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</si>
  <si>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</si>
  <si>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</si>
  <si>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</si>
  <si>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</si>
  <si>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</si>
  <si>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</si>
  <si>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</si>
  <si>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</si>
  <si>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</si>
  <si>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</si>
  <si>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</si>
  <si>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</si>
  <si>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</si>
  <si>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</si>
  <si>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</si>
  <si>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</si>
  <si>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</si>
  <si>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</si>
  <si>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</si>
  <si>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</si>
  <si>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</si>
  <si>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</si>
  <si>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</si>
  <si>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</si>
  <si>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</si>
  <si>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</si>
  <si>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</si>
  <si>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</si>
  <si>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</si>
  <si>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</si>
  <si>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</si>
  <si>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</si>
  <si>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</si>
  <si>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</si>
  <si>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</si>
  <si>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</si>
  <si>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</si>
  <si>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</si>
  <si>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</si>
  <si>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</si>
  <si>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</si>
  <si>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</si>
  <si>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</si>
  <si>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</si>
  <si>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</si>
  <si>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</si>
  <si>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</si>
  <si>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</si>
  <si>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</si>
  <si>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</si>
  <si>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</si>
  <si>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</si>
  <si>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</si>
  <si>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</si>
  <si>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</si>
  <si>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</si>
  <si>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</si>
  <si>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</si>
  <si>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</si>
  <si>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</si>
  <si>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</si>
  <si>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</si>
  <si>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</si>
  <si>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</si>
  <si>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</si>
  <si>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</si>
  <si>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</si>
  <si>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</si>
  <si>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</si>
  <si>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</si>
  <si>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</si>
  <si>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</si>
  <si>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</si>
  <si>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</si>
  <si>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</si>
  <si>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</si>
  <si>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</si>
  <si>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</si>
  <si>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</si>
  <si>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</si>
  <si>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</si>
  <si>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</si>
  <si>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</si>
  <si>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</si>
  <si>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</si>
  <si>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</si>
  <si>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</si>
  <si>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</si>
  <si>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</si>
  <si>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</si>
  <si>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</si>
  <si>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</si>
  <si>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</si>
  <si>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</si>
  <si>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</si>
  <si>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</si>
  <si>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</si>
  <si>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</si>
  <si>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</si>
  <si>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</si>
  <si>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</si>
  <si>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</si>
  <si>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</si>
  <si>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</si>
  <si>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</si>
  <si>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</si>
  <si>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</si>
  <si>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</si>
  <si>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</si>
  <si>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</si>
  <si>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</si>
  <si>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</si>
  <si>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</si>
  <si>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</si>
  <si>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</si>
  <si>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</si>
  <si>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</si>
  <si>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</si>
  <si>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</si>
  <si>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</si>
  <si>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</si>
  <si>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</si>
  <si>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</si>
  <si>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</si>
  <si>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</si>
  <si>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</si>
  <si>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</si>
  <si>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</si>
  <si>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</si>
  <si>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</si>
  <si>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</si>
  <si>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</si>
  <si>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</si>
  <si>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</si>
  <si>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</si>
  <si>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</si>
  <si>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</si>
  <si>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</si>
  <si>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</si>
  <si>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</si>
  <si>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</si>
  <si>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</si>
  <si>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</si>
  <si>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</si>
  <si>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</si>
  <si>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</si>
  <si>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</si>
  <si>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</si>
  <si>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</si>
  <si>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</si>
  <si>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</si>
  <si>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</si>
  <si>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</si>
  <si>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</si>
  <si>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</si>
  <si>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</si>
  <si>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</si>
  <si>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</si>
  <si>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</si>
  <si>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</si>
  <si>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</si>
  <si>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</si>
  <si>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</si>
  <si>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</si>
  <si>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</si>
  <si>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</si>
  <si>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</si>
  <si>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</si>
  <si>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</si>
  <si>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</si>
  <si>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</si>
  <si>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</si>
  <si>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</si>
  <si>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</si>
  <si>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</si>
  <si>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</si>
  <si>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</si>
  <si>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</si>
  <si>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</si>
  <si>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</si>
  <si>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</si>
  <si>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</si>
  <si>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</si>
  <si>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</si>
  <si>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</si>
  <si>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</si>
  <si>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</si>
  <si>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</si>
  <si>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</si>
  <si>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</si>
  <si>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</si>
  <si>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</si>
  <si>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</si>
  <si>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</si>
  <si>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</si>
  <si>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</si>
  <si>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</si>
  <si>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</si>
  <si>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</si>
  <si>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</si>
  <si>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</si>
  <si>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</si>
  <si>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</si>
  <si>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</si>
  <si>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</si>
  <si>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</si>
  <si>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</si>
  <si>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</si>
  <si>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</si>
  <si>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</si>
  <si>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</si>
  <si>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</si>
  <si>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</si>
  <si>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</si>
  <si>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</si>
  <si>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</si>
  <si>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</si>
  <si>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</si>
  <si>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</si>
  <si>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</si>
  <si>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</si>
  <si>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</si>
  <si>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</si>
  <si>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</si>
  <si>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</si>
  <si>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</si>
  <si>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</si>
  <si>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</si>
  <si>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</si>
  <si>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</si>
  <si>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</si>
  <si>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</si>
  <si>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</si>
  <si>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</si>
  <si>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</si>
  <si>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</si>
  <si>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</si>
  <si>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</si>
  <si>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</si>
  <si>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</si>
  <si>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</si>
  <si>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</si>
  <si>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</si>
  <si>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</si>
  <si>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</si>
  <si>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</si>
  <si>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</si>
  <si>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</si>
  <si>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</si>
  <si>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</si>
  <si>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</si>
  <si>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</si>
  <si>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</si>
  <si>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</si>
  <si>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</si>
  <si>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</si>
  <si>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</si>
  <si>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</si>
  <si>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</si>
  <si>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</si>
  <si>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</si>
  <si>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</si>
  <si>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</si>
  <si>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</si>
  <si>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</si>
  <si>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</si>
  <si>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</si>
  <si>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</si>
  <si>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</si>
  <si>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</si>
  <si>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</si>
  <si>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</si>
  <si>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</si>
  <si>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</si>
  <si>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</si>
  <si>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</si>
  <si>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</si>
  <si>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</si>
  <si>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</si>
  <si>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</si>
  <si>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</si>
  <si>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</si>
  <si>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</si>
  <si>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</si>
  <si>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</si>
  <si>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</si>
  <si>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</si>
  <si>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</si>
  <si>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</si>
  <si>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</si>
  <si>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</si>
  <si>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</si>
  <si>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</si>
  <si>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</si>
  <si>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</si>
  <si>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</si>
  <si>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</si>
  <si>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</si>
  <si>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</si>
  <si>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</si>
  <si>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</si>
  <si>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</si>
  <si>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</si>
  <si>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</si>
  <si>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</si>
  <si>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</si>
  <si>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</si>
  <si>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</si>
  <si>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</si>
  <si>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</si>
  <si>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</si>
  <si>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</si>
  <si>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</si>
  <si>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</si>
  <si>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</si>
  <si>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</si>
  <si>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</si>
  <si>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</si>
  <si>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</si>
  <si>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</si>
  <si>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</si>
  <si>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</si>
  <si>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</si>
  <si>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</si>
  <si>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</si>
  <si>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</si>
  <si>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</si>
  <si>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</si>
  <si>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</si>
  <si>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</si>
  <si>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</si>
  <si>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</si>
  <si>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</si>
  <si>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</si>
  <si>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</si>
  <si>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</si>
  <si>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</si>
  <si>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</si>
  <si>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</si>
  <si>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</si>
  <si>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</si>
  <si>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</si>
  <si>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</si>
  <si>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</si>
  <si>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</si>
  <si>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</si>
  <si>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</si>
  <si>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</si>
  <si>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</si>
  <si>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</si>
  <si>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</si>
  <si>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</si>
  <si>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</si>
  <si>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</si>
  <si>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</si>
  <si>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</si>
  <si>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</si>
  <si>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</si>
  <si>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</si>
  <si>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</si>
  <si>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</si>
  <si>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</si>
  <si>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</si>
  <si>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</si>
  <si>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</si>
  <si>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</si>
  <si>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</si>
  <si>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</si>
  <si>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</si>
  <si>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</si>
  <si>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</si>
  <si>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</si>
  <si>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</si>
  <si>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</si>
  <si>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</si>
  <si>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</si>
  <si>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</si>
  <si>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</si>
  <si>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</si>
  <si>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</si>
  <si>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</si>
  <si>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</si>
  <si>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</si>
  <si>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</si>
  <si>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</si>
  <si>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</si>
  <si>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</si>
  <si>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</si>
  <si>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</si>
  <si>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</si>
  <si>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</si>
  <si>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</si>
  <si>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</si>
  <si>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</si>
  <si>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</si>
  <si>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</si>
  <si>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</si>
  <si>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</si>
  <si>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</si>
  <si>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</si>
  <si>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</si>
  <si>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</si>
  <si>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</si>
  <si>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</si>
  <si>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</si>
  <si>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</si>
  <si>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</si>
  <si>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</si>
  <si>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</si>
  <si>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</si>
  <si>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</si>
  <si>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</si>
  <si>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</si>
  <si>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</si>
  <si>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</si>
  <si>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</si>
  <si>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</si>
  <si>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</si>
  <si>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</si>
  <si>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</si>
  <si>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</si>
  <si>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</si>
  <si>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</si>
  <si>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</si>
  <si>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</si>
  <si>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</si>
  <si>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</si>
  <si>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</si>
  <si>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</si>
  <si>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</si>
  <si>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</si>
  <si>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</si>
  <si>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</si>
  <si>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</si>
  <si>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</si>
  <si>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</si>
  <si>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</si>
  <si>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</si>
  <si>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</si>
  <si>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</si>
  <si>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</si>
  <si>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</si>
  <si>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</si>
  <si>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</si>
  <si>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</si>
  <si>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</si>
  <si>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</si>
  <si>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</si>
  <si>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</si>
  <si>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</si>
  <si>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</si>
  <si>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</si>
  <si>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</si>
  <si>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</si>
  <si>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</si>
  <si>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</si>
  <si>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</si>
  <si>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</si>
  <si>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</si>
  <si>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</si>
  <si>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</si>
  <si>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</si>
  <si>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</si>
  <si>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</si>
  <si>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</si>
  <si>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</si>
  <si>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</si>
  <si>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</si>
  <si>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</si>
  <si>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</si>
  <si>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</si>
  <si>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</si>
  <si>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</si>
  <si>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</si>
  <si>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</si>
  <si>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</si>
  <si>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</si>
  <si>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</si>
  <si>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</si>
  <si>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</si>
  <si>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</si>
  <si>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</si>
  <si>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</si>
  <si>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</si>
  <si>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</si>
  <si>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</si>
  <si>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</si>
  <si>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</si>
  <si>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</si>
  <si>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</si>
  <si>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</si>
  <si>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</si>
  <si>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</si>
  <si>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</si>
  <si>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</si>
  <si>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</si>
  <si>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</si>
  <si>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</si>
  <si>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</si>
  <si>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</si>
  <si>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</si>
  <si>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</si>
  <si>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</si>
  <si>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</si>
  <si>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</si>
  <si>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</si>
  <si>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</si>
  <si>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</si>
  <si>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</si>
  <si>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</si>
  <si>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</si>
  <si>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</si>
  <si>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</si>
  <si>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</si>
  <si>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</si>
  <si>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</si>
  <si>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</si>
  <si>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</si>
  <si>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</si>
  <si>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</si>
  <si>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</si>
  <si>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</si>
  <si>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</si>
  <si>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</si>
  <si>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</si>
  <si>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</si>
  <si>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</si>
  <si>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</si>
  <si>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</si>
  <si>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</si>
  <si>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</si>
  <si>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</si>
  <si>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</si>
  <si>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</si>
  <si>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</si>
  <si>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</si>
  <si>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</si>
  <si>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</si>
  <si>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</si>
  <si>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</si>
  <si>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</si>
  <si>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</si>
  <si>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</si>
  <si>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</si>
  <si>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</si>
  <si>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</si>
  <si>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</si>
  <si>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</si>
  <si>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</si>
  <si>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</si>
  <si>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</si>
  <si>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</si>
  <si>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</si>
  <si>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</si>
  <si>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</si>
  <si>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</si>
  <si>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</si>
  <si>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</si>
  <si>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</si>
  <si>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</si>
  <si>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</si>
  <si>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</si>
  <si>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</si>
  <si>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</si>
  <si>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</si>
  <si>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</si>
  <si>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</si>
  <si>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</si>
  <si>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</si>
  <si>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</si>
  <si>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</si>
  <si>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</si>
  <si>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</si>
  <si>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</si>
  <si>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</si>
  <si>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</si>
  <si>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</si>
  <si>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</si>
  <si>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</si>
  <si>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</si>
  <si>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</si>
  <si>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</si>
  <si>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</si>
  <si>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</si>
  <si>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</si>
  <si>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</si>
  <si>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</si>
  <si>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</si>
  <si>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</si>
  <si>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</si>
  <si>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</si>
  <si>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</si>
  <si>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</si>
  <si>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</si>
  <si>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</si>
  <si>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</si>
  <si>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</si>
  <si>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</si>
  <si>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</si>
  <si>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</si>
  <si>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</si>
  <si>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</si>
  <si>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</si>
  <si>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</si>
  <si>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</si>
  <si>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</si>
  <si>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</si>
  <si>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</si>
  <si>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</si>
  <si>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</si>
  <si>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</si>
  <si>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</si>
  <si>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</si>
  <si>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</si>
  <si>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</si>
  <si>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</si>
  <si>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</si>
  <si>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</si>
  <si>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</si>
  <si>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</si>
  <si>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</si>
  <si>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</si>
  <si>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</si>
  <si>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</si>
  <si>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</si>
  <si>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</si>
  <si>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</si>
  <si>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</si>
  <si>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</si>
  <si>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</si>
  <si>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</si>
  <si>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</si>
  <si>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</si>
  <si>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</si>
  <si>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</si>
  <si>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</si>
  <si>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</si>
  <si>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</si>
  <si>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</si>
  <si>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</si>
  <si>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</si>
  <si>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</si>
  <si>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</si>
  <si>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</si>
  <si>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</si>
  <si>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</si>
  <si>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</si>
  <si>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</si>
  <si>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</si>
  <si>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</si>
  <si>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</si>
  <si>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</si>
  <si>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</si>
  <si>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</si>
  <si>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</si>
  <si>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</si>
  <si>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</si>
  <si>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</si>
  <si>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</si>
  <si>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</si>
  <si>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</si>
  <si>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</si>
  <si>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</si>
  <si>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</si>
  <si>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</si>
  <si>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</si>
  <si>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</si>
  <si>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</si>
  <si>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</si>
  <si>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</si>
  <si>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</si>
  <si>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</si>
  <si>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</si>
  <si>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</si>
  <si>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</si>
  <si>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</si>
  <si>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</si>
  <si>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</si>
  <si>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</si>
  <si>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</si>
  <si>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</si>
  <si>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</si>
  <si>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</si>
  <si>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</si>
  <si>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</si>
  <si>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</si>
  <si>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</si>
  <si>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</si>
  <si>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</si>
  <si>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</si>
  <si>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</si>
  <si>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</si>
  <si>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</si>
  <si>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</si>
  <si>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</si>
  <si>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</si>
  <si>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</si>
  <si>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</si>
  <si>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</si>
  <si>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</si>
  <si>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</si>
  <si>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</si>
  <si>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</si>
  <si>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</si>
  <si>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</si>
  <si>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</si>
  <si>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</si>
  <si>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</si>
  <si>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</si>
  <si>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</si>
  <si>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</si>
  <si>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</si>
  <si>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</si>
  <si>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</si>
  <si>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</si>
  <si>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</si>
  <si>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</si>
  <si>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</si>
  <si>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</si>
  <si>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</si>
  <si>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</si>
  <si>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</si>
  <si>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</si>
  <si>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</si>
  <si>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</si>
  <si>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</si>
  <si>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</si>
  <si>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</si>
  <si>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</si>
  <si>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</si>
  <si>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</si>
  <si>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</si>
  <si>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</si>
  <si>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</si>
  <si>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</si>
  <si>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</si>
  <si>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</si>
  <si>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</si>
  <si>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</si>
  <si>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</si>
  <si>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</si>
  <si>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</si>
  <si>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</si>
  <si>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</si>
  <si>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</si>
  <si>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</si>
  <si>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</si>
  <si>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</si>
  <si>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</si>
  <si>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</si>
  <si>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</si>
  <si>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</si>
  <si>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</si>
  <si>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</si>
  <si>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</si>
  <si>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</si>
  <si>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</si>
  <si>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</si>
  <si>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</si>
  <si>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</si>
  <si>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</si>
  <si>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</si>
  <si>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</si>
  <si>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</si>
  <si>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</si>
  <si>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</si>
  <si>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</si>
  <si>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</si>
  <si>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</si>
  <si>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</si>
  <si>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</si>
  <si>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</si>
  <si>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</si>
  <si>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</si>
  <si>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</si>
  <si>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</si>
  <si>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</si>
  <si>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</si>
  <si>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</si>
  <si>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</si>
  <si>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</si>
  <si>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</si>
  <si>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</si>
  <si>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</si>
  <si>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</si>
  <si>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</si>
  <si>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</si>
  <si>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</si>
  <si>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</si>
  <si>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</si>
  <si>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</si>
  <si>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</si>
  <si>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</si>
  <si>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</si>
  <si>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</si>
  <si>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</si>
  <si>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</si>
  <si>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</si>
  <si>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</si>
  <si>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</si>
  <si>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</si>
  <si>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</si>
  <si>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</si>
  <si>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</si>
  <si>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</si>
  <si>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</si>
  <si>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</si>
  <si>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</si>
  <si>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</si>
  <si>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</si>
  <si>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</si>
  <si>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</si>
  <si>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</si>
  <si>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</si>
  <si>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</si>
  <si>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</si>
  <si>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</si>
  <si>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</si>
  <si>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</si>
  <si>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</si>
  <si>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</si>
  <si>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</si>
  <si>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</si>
  <si>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</si>
  <si>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</si>
  <si>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</si>
  <si>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</si>
  <si>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</si>
  <si>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</si>
  <si>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</si>
  <si>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</si>
  <si>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</si>
  <si>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</si>
  <si>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</si>
  <si>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</si>
  <si>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</si>
  <si>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</si>
  <si>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</si>
  <si>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</si>
  <si>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</si>
  <si>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</si>
  <si>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</si>
  <si>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</si>
  <si>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</si>
  <si>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</si>
  <si>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</si>
  <si>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</si>
  <si>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</si>
  <si>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</si>
  <si>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</si>
  <si>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</si>
  <si>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</si>
  <si>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</si>
  <si>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</si>
  <si>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</si>
  <si>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</si>
  <si>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</si>
  <si>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</si>
  <si>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</si>
  <si>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</si>
  <si>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</si>
  <si>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</si>
  <si>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</si>
  <si>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</si>
  <si>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</si>
  <si>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</si>
  <si>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</si>
  <si>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</si>
  <si>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</si>
  <si>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</si>
  <si>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</si>
  <si>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</si>
  <si>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</si>
  <si>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</si>
  <si>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</si>
  <si>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</si>
  <si>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</si>
  <si>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</si>
  <si>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</si>
  <si>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</si>
  <si>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</si>
  <si>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</si>
  <si>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</si>
  <si>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</si>
  <si>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</si>
  <si>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</si>
  <si>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</si>
  <si>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</si>
  <si>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</si>
  <si>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</si>
  <si>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</si>
  <si>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</si>
  <si>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</si>
  <si>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</si>
  <si>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</si>
  <si>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</si>
  <si>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</si>
  <si>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</si>
  <si>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</si>
  <si>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</si>
  <si>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</si>
  <si>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</si>
  <si>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</si>
  <si>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</si>
  <si>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</si>
  <si>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</si>
  <si>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</si>
  <si>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</si>
  <si>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</si>
  <si>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</si>
  <si>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</si>
  <si>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</si>
  <si>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</si>
  <si>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</si>
  <si>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</si>
  <si>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</si>
  <si>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</si>
  <si>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</si>
  <si>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</si>
  <si>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</si>
  <si>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</si>
  <si>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</si>
  <si>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</si>
  <si>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</si>
  <si>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</si>
  <si>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</si>
  <si>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</si>
  <si>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</si>
  <si>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</si>
  <si>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</si>
  <si>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</si>
  <si>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</si>
  <si>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</si>
  <si>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</si>
  <si>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</si>
  <si>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</si>
  <si>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</si>
  <si>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</si>
  <si>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</si>
  <si>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</si>
  <si>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</si>
  <si>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</si>
  <si>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</si>
  <si>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</si>
  <si>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</si>
  <si>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</si>
  <si>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</si>
  <si>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</si>
  <si>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</si>
  <si>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</si>
  <si>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</si>
  <si>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</si>
  <si>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</si>
  <si>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</si>
  <si>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</si>
  <si>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</si>
  <si>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</si>
  <si>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</si>
  <si>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</si>
  <si>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</si>
  <si>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</si>
  <si>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</si>
  <si>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</si>
  <si>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</si>
  <si>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</si>
  <si>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</si>
  <si>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</si>
  <si>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</si>
  <si>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</si>
  <si>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</si>
  <si>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</si>
  <si>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</si>
  <si>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</si>
  <si>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</si>
  <si>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</si>
  <si>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</si>
  <si>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</si>
  <si>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</si>
  <si>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</si>
  <si>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</si>
  <si>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</si>
  <si>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</si>
  <si>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</si>
  <si>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</si>
  <si>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</si>
  <si>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</si>
  <si>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</si>
  <si>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</si>
  <si>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</si>
  <si>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</si>
  <si>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</si>
  <si>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</si>
  <si>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</si>
  <si>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</si>
  <si>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</si>
  <si>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</si>
  <si>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</si>
  <si>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</si>
  <si>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</si>
  <si>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</si>
  <si>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</si>
  <si>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</si>
  <si>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</si>
  <si>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</si>
  <si>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</si>
  <si>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</si>
  <si>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</si>
  <si>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</si>
  <si>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</si>
  <si>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</si>
  <si>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</si>
  <si>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</si>
  <si>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</si>
  <si>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</si>
  <si>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</si>
  <si>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</si>
  <si>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</si>
  <si>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</si>
  <si>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</si>
  <si>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</si>
  <si>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</si>
  <si>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</si>
  <si>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</si>
  <si>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</si>
  <si>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</si>
  <si>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</si>
  <si>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</si>
  <si>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</si>
  <si>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</si>
  <si>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</si>
  <si>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</si>
  <si>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</si>
  <si>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</si>
  <si>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</si>
  <si>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</si>
  <si>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</si>
  <si>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</si>
  <si>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</si>
  <si>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</si>
  <si>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</si>
  <si>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</si>
  <si>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</si>
  <si>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</si>
  <si>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</si>
  <si>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</si>
  <si>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</si>
  <si>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</si>
  <si>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</si>
  <si>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</si>
  <si>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</si>
  <si>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</si>
  <si>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</si>
  <si>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</si>
  <si>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</si>
  <si>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</si>
  <si>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</si>
  <si>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</si>
  <si>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</si>
  <si>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</si>
  <si>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</si>
  <si>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</si>
  <si>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</si>
  <si>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</si>
  <si>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</si>
  <si>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</si>
  <si>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</si>
  <si>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</si>
  <si>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</si>
  <si>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</si>
  <si>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</si>
  <si>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</si>
  <si>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</si>
  <si>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</si>
  <si>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</si>
  <si>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</si>
  <si>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</si>
  <si>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</si>
  <si>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</si>
  <si>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</si>
  <si>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</si>
  <si>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</si>
  <si>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</si>
  <si>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</si>
  <si>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</si>
  <si>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</si>
  <si>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</si>
  <si>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</si>
  <si>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</si>
  <si>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</si>
  <si>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</si>
  <si>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</si>
  <si>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</si>
  <si>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</si>
  <si>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</si>
  <si>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</si>
  <si>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</si>
  <si>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</si>
  <si>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</si>
  <si>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</si>
  <si>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</si>
  <si>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</si>
  <si>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</si>
  <si>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</si>
  <si>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</si>
  <si>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</si>
  <si>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</si>
  <si>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</si>
  <si>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</si>
  <si>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</si>
  <si>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</si>
  <si>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</si>
  <si>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</si>
  <si>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</si>
  <si>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</si>
  <si>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</si>
  <si>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</si>
  <si>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</si>
  <si>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</si>
  <si>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</si>
  <si>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</si>
  <si>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</si>
  <si>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</si>
  <si>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</si>
  <si>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</si>
  <si>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</si>
  <si>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</si>
  <si>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</si>
  <si>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</si>
  <si>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</si>
  <si>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</si>
  <si>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</si>
  <si>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</si>
  <si>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</si>
  <si>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</si>
  <si>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</si>
  <si>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</si>
  <si>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</si>
  <si>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</si>
  <si>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</si>
  <si>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</si>
  <si>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</si>
  <si>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</si>
  <si>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</si>
  <si>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</si>
  <si>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</si>
  <si>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</si>
  <si>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</si>
  <si>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</si>
  <si>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</si>
  <si>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</si>
  <si>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</si>
  <si>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</si>
  <si>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</si>
  <si>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</si>
  <si>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</si>
  <si>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</si>
  <si>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</si>
  <si>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</si>
  <si>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</si>
  <si>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</si>
  <si>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</si>
  <si>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</si>
  <si>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</si>
  <si>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</si>
  <si>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</si>
  <si>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</si>
  <si>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</si>
  <si>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</si>
  <si>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</si>
  <si>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</si>
  <si>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</si>
  <si>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</si>
  <si>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</si>
  <si>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</si>
  <si>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</si>
  <si>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</si>
  <si>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</si>
  <si>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</si>
  <si>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</si>
  <si>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</si>
  <si>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</si>
  <si>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</si>
  <si>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</si>
  <si>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</si>
  <si>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</si>
  <si>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</si>
  <si>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</si>
  <si>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</si>
  <si>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</si>
  <si>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</si>
  <si>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</si>
  <si>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</si>
  <si>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</si>
  <si>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</si>
  <si>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</si>
  <si>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</si>
  <si>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</si>
  <si>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</si>
  <si>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</si>
  <si>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</si>
  <si>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</si>
  <si>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</si>
  <si>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</si>
  <si>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</si>
  <si>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</si>
  <si>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</si>
  <si>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</si>
  <si>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</si>
  <si>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</si>
  <si>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</si>
  <si>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</si>
  <si>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</si>
  <si>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</si>
  <si>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</si>
  <si>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</si>
  <si>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</si>
  <si>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</si>
  <si>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</si>
  <si>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</si>
  <si>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</si>
  <si>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</si>
  <si>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</si>
  <si>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</si>
  <si>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</si>
  <si>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</si>
  <si>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</si>
  <si>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</si>
  <si>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</si>
  <si>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</si>
  <si>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</si>
  <si>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</si>
  <si>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</si>
  <si>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</si>
  <si>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</si>
  <si>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</si>
  <si>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</si>
  <si>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</si>
  <si>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</si>
  <si>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</si>
  <si>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</si>
  <si>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</si>
  <si>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</si>
  <si>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</si>
  <si>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</si>
  <si>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</si>
  <si>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</si>
  <si>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</si>
  <si>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</si>
  <si>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</si>
  <si>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</si>
  <si>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</si>
  <si>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</si>
  <si>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</si>
  <si>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</si>
  <si>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</si>
  <si>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</si>
  <si>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</si>
  <si>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</si>
  <si>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</si>
  <si>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</si>
  <si>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</si>
  <si>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</si>
  <si>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</si>
  <si>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</si>
  <si>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</si>
  <si>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</si>
  <si>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</si>
  <si>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</si>
  <si>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</si>
  <si>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</si>
  <si>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</si>
  <si>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</si>
  <si>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</si>
  <si>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</si>
  <si>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</si>
  <si>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</si>
  <si>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</si>
  <si>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</si>
  <si>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</si>
  <si>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</si>
  <si>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</si>
  <si>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</si>
  <si>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</si>
  <si>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</si>
  <si>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</si>
  <si>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</si>
  <si>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</si>
  <si>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</si>
  <si>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</si>
  <si>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</si>
  <si>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</si>
  <si>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</si>
  <si>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</si>
  <si>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</si>
  <si>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</si>
  <si>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</si>
  <si>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</si>
  <si>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</si>
  <si>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</si>
  <si>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</si>
  <si>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</si>
  <si>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</si>
  <si>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</si>
  <si>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</si>
  <si>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</si>
  <si>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</si>
  <si>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</si>
  <si>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</si>
  <si>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</si>
  <si>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</si>
  <si>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</si>
  <si>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</si>
  <si>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</si>
  <si>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</si>
  <si>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</si>
  <si>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</si>
  <si>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</si>
  <si>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</si>
  <si>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</si>
  <si>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</si>
  <si>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</si>
  <si>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</si>
  <si>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</si>
  <si>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</si>
  <si>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</si>
  <si>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</si>
  <si>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</si>
  <si>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</si>
  <si>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</si>
  <si>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</si>
  <si>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</si>
  <si>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</si>
  <si>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</si>
  <si>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</si>
  <si>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</si>
  <si>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</si>
  <si>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</si>
  <si>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</si>
  <si>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</si>
  <si>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</si>
  <si>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</si>
  <si>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</si>
  <si>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</si>
  <si>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</si>
  <si>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</si>
  <si>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</si>
  <si>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</si>
  <si>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</si>
  <si>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</si>
  <si>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</si>
  <si>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</si>
  <si>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</si>
  <si>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</si>
  <si>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</si>
  <si>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</si>
  <si>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</si>
  <si>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</si>
  <si>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</si>
  <si>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</si>
  <si>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</si>
  <si>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</si>
  <si>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</si>
  <si>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</si>
  <si>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</si>
  <si>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</si>
  <si>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</si>
  <si>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</si>
  <si>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</si>
  <si>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</si>
  <si>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</si>
  <si>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</si>
  <si>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</si>
  <si>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</si>
  <si>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</si>
  <si>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</si>
  <si>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</si>
  <si>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</si>
  <si>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</si>
  <si>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</si>
  <si>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</si>
  <si>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</si>
  <si>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</si>
  <si>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</si>
  <si>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</si>
  <si>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</si>
  <si>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</si>
  <si>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</si>
  <si>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</si>
  <si>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</si>
  <si>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</si>
  <si>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</si>
  <si>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</si>
  <si>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</si>
  <si>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</si>
  <si>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</si>
  <si>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</si>
  <si>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</si>
  <si>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</si>
  <si>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</si>
  <si>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</si>
  <si>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</si>
  <si>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</si>
  <si>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</si>
  <si>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</si>
  <si>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</si>
  <si>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</si>
  <si>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</si>
  <si>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</si>
  <si>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</si>
  <si>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</si>
  <si>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</si>
  <si>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</si>
  <si>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</si>
  <si>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</si>
  <si>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</si>
  <si>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</si>
  <si>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</si>
  <si>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</si>
  <si>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</si>
  <si>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</si>
  <si>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</si>
  <si>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</si>
  <si>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</si>
  <si>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</si>
  <si>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</si>
  <si>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</si>
  <si>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</si>
  <si>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</si>
  <si>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</si>
  <si>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</si>
  <si>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</si>
  <si>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</si>
  <si>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</si>
  <si>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</si>
  <si>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</si>
  <si>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</si>
  <si>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</si>
  <si>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</si>
  <si>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</si>
  <si>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</si>
  <si>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</si>
  <si>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</si>
  <si>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</si>
  <si>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</si>
  <si>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</si>
  <si>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</si>
  <si>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</si>
  <si>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</si>
  <si>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</si>
  <si>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</si>
  <si>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</si>
  <si>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</si>
  <si>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</si>
  <si>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</si>
  <si>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</si>
  <si>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</si>
  <si>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</si>
  <si>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</si>
  <si>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</si>
  <si>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</si>
  <si>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</si>
  <si>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</si>
  <si>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</si>
  <si>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</si>
  <si>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</si>
  <si>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</si>
  <si>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</si>
  <si>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</si>
  <si>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</si>
  <si>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</si>
  <si>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</si>
  <si>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</si>
  <si>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</si>
  <si>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</si>
  <si>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</si>
  <si>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</si>
  <si>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</si>
  <si>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</si>
  <si>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</si>
  <si>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</si>
  <si>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</si>
  <si>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</si>
  <si>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</si>
  <si>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</si>
  <si>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</si>
  <si>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</si>
  <si>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</si>
  <si>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</si>
  <si>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</si>
  <si>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</si>
  <si>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</si>
  <si>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</si>
  <si>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</si>
  <si>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</si>
  <si>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</si>
  <si>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</si>
  <si>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</si>
  <si>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</si>
  <si>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</si>
  <si>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</si>
  <si>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</si>
  <si>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</si>
  <si>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</si>
  <si>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</si>
  <si>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</si>
  <si>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</si>
  <si>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</si>
  <si>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</si>
  <si>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</si>
  <si>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</si>
  <si>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</si>
  <si>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</si>
  <si>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</si>
  <si>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</si>
  <si>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</si>
  <si>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</si>
  <si>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</si>
  <si>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</si>
  <si>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</si>
  <si>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</si>
  <si>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</si>
  <si>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</si>
  <si>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</si>
  <si>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</si>
  <si>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</si>
  <si>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</si>
  <si>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</si>
  <si>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</si>
  <si>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</si>
  <si>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</si>
  <si>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</si>
  <si>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</si>
  <si>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</si>
  <si>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</si>
  <si>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</si>
  <si>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</si>
  <si>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</si>
  <si>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</si>
  <si>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</si>
  <si>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</si>
  <si>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</si>
  <si>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</si>
  <si>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</si>
  <si>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</si>
  <si>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</si>
  <si>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</si>
  <si>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</si>
  <si>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</si>
  <si>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</si>
  <si>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</si>
  <si>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</si>
  <si>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</si>
  <si>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</si>
  <si>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</si>
  <si>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</si>
  <si>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</si>
  <si>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</si>
  <si>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</si>
  <si>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</si>
  <si>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</si>
  <si>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</si>
  <si>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</si>
  <si>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</si>
  <si>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</si>
  <si>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</si>
  <si>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</si>
  <si>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</si>
  <si>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</si>
  <si>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</si>
  <si>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</si>
  <si>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</si>
  <si>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</si>
  <si>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</si>
  <si>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</si>
  <si>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</si>
  <si>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</si>
  <si>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</si>
  <si>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</si>
  <si>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</si>
  <si>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</si>
  <si>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</si>
  <si>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</si>
  <si>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</si>
  <si>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</si>
  <si>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</si>
  <si>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</si>
  <si>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</si>
  <si>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</si>
  <si>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</si>
  <si>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</si>
  <si>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</si>
  <si>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</si>
  <si>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</si>
  <si>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</si>
  <si>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</si>
  <si>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</si>
  <si>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</si>
  <si>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</si>
  <si>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</si>
  <si>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</si>
  <si>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</si>
  <si>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</si>
  <si>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</si>
  <si>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</si>
  <si>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</si>
  <si>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</si>
  <si>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</si>
  <si>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</si>
  <si>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</si>
  <si>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</si>
  <si>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</si>
  <si>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</si>
  <si>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</si>
  <si>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</si>
  <si>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</si>
  <si>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</si>
  <si>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</si>
  <si>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</si>
  <si>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</si>
  <si>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</si>
  <si>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</si>
  <si>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</si>
  <si>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</si>
  <si>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</si>
  <si>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</si>
  <si>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</si>
  <si>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</si>
  <si>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</si>
  <si>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</si>
  <si>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</si>
  <si>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</si>
  <si>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</si>
  <si>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</si>
  <si>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</si>
  <si>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</si>
  <si>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</si>
  <si>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</si>
  <si>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</si>
  <si>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</si>
  <si>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</si>
  <si>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</si>
  <si>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</si>
  <si>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</si>
  <si>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</si>
  <si>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</si>
  <si>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</si>
  <si>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</si>
  <si>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</si>
  <si>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</si>
  <si>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</si>
  <si>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</si>
  <si>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</si>
  <si>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</si>
  <si>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</si>
  <si>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</si>
  <si>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</si>
  <si>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</si>
  <si>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</si>
  <si>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</si>
  <si>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</si>
  <si>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</si>
  <si>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</si>
  <si>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</si>
  <si>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</si>
  <si>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</si>
  <si>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</si>
  <si>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</si>
  <si>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</si>
  <si>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</si>
  <si>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</si>
  <si>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</si>
  <si>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</si>
  <si>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</si>
  <si>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</si>
  <si>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</si>
  <si>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</si>
  <si>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</si>
  <si>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</si>
  <si>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</si>
  <si>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</si>
  <si>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</si>
  <si>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</si>
  <si>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</si>
  <si>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</si>
  <si>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</si>
  <si>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</si>
  <si>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</si>
  <si>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</si>
  <si>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</si>
  <si>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</si>
  <si>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</si>
  <si>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</si>
  <si>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</si>
  <si>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</si>
  <si>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</si>
  <si>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</si>
  <si>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</si>
  <si>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</si>
  <si>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</si>
  <si>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</si>
  <si>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</si>
  <si>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</si>
  <si>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</si>
  <si>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</si>
  <si>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</si>
  <si>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</si>
  <si>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</si>
  <si>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</si>
  <si>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</si>
  <si>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</si>
  <si>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</si>
  <si>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</si>
  <si>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</si>
  <si>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</si>
  <si>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</si>
  <si>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</si>
  <si>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</si>
  <si>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</si>
  <si>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</si>
  <si>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</si>
  <si>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</si>
  <si>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</si>
  <si>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</si>
  <si>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</si>
  <si>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</si>
  <si>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</si>
  <si>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</si>
  <si>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</si>
  <si>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</si>
  <si>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</si>
  <si>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</si>
  <si>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</si>
  <si>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</si>
  <si>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</si>
  <si>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</si>
  <si>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</si>
  <si>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</si>
  <si>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</si>
  <si>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</si>
  <si>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</si>
  <si>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</si>
  <si>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</si>
  <si>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</si>
  <si>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</si>
  <si>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</si>
  <si>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</si>
  <si>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</si>
  <si>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</si>
  <si>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</si>
  <si>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</si>
  <si>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</si>
  <si>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</si>
  <si>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</si>
  <si>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</si>
  <si>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</si>
  <si>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</si>
  <si>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</si>
  <si>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</si>
  <si>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</si>
  <si>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</si>
  <si>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</si>
  <si>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</si>
  <si>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</si>
  <si>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</si>
  <si>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</si>
  <si>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</si>
  <si>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</si>
  <si>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</si>
  <si>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</si>
  <si>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</si>
  <si>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</si>
  <si>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</si>
  <si>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</si>
  <si>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</si>
  <si>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</si>
  <si>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</si>
  <si>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</si>
  <si>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</si>
  <si>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</si>
  <si>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</si>
  <si>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</si>
  <si>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</si>
  <si>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</si>
  <si>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</si>
  <si>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</si>
  <si>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</si>
  <si>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</si>
  <si>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</si>
  <si>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</si>
  <si>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</si>
  <si>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</si>
  <si>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</si>
  <si>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</si>
  <si>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</si>
  <si>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</si>
  <si>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</si>
  <si>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</si>
  <si>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</si>
  <si>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</si>
  <si>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</si>
  <si>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</si>
  <si>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</si>
  <si>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</si>
  <si>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</si>
  <si>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</si>
  <si>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</si>
  <si>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</si>
  <si>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</si>
  <si>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</si>
  <si>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</si>
  <si>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</si>
  <si>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</si>
  <si>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</si>
  <si>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</si>
  <si>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</si>
  <si>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</si>
  <si>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</si>
  <si>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</si>
  <si>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</si>
  <si>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</si>
  <si>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</si>
  <si>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</si>
  <si>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</si>
  <si>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</si>
  <si>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</si>
  <si>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</si>
  <si>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</si>
  <si>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</si>
  <si>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</si>
  <si>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</si>
  <si>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</si>
  <si>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</si>
  <si>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</si>
  <si>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</si>
  <si>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</si>
  <si>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</si>
  <si>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</si>
  <si>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</si>
  <si>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</si>
  <si>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</si>
  <si>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</si>
  <si>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</si>
  <si>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</si>
  <si>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</si>
  <si>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</si>
  <si>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</si>
  <si>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</si>
  <si>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</si>
  <si>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</si>
  <si>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</si>
  <si>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</si>
  <si>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</si>
  <si>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</si>
  <si>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</si>
  <si>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</si>
  <si>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</si>
  <si>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</si>
  <si>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</si>
  <si>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</si>
  <si>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</si>
  <si>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</si>
  <si>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</si>
  <si>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</si>
  <si>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</si>
  <si>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</si>
  <si>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</si>
  <si>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</si>
  <si>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</si>
  <si>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</si>
  <si>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</si>
  <si>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</si>
  <si>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</si>
  <si>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</si>
  <si>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</si>
  <si>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</si>
  <si>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</si>
  <si>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</si>
  <si>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</si>
  <si>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</si>
  <si>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</si>
  <si>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</si>
  <si>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</si>
  <si>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</si>
  <si>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</si>
  <si>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</si>
  <si>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</si>
  <si>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</si>
  <si>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</si>
  <si>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</si>
  <si>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</si>
  <si>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</si>
  <si>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</si>
  <si>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</si>
  <si>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</si>
  <si>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</si>
  <si>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</si>
  <si>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</si>
  <si>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</si>
  <si>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</si>
  <si>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</si>
  <si>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</si>
  <si>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</si>
  <si>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</si>
  <si>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</si>
  <si>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</si>
  <si>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</si>
  <si>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</si>
  <si>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</si>
  <si>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</si>
  <si>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</si>
  <si>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</si>
  <si>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</si>
  <si>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</si>
  <si>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</si>
  <si>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</si>
  <si>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</si>
  <si>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</si>
  <si>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</si>
  <si>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</si>
  <si>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</si>
  <si>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</si>
  <si>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</si>
  <si>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</si>
  <si>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</si>
  <si>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</si>
  <si>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</si>
  <si>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</si>
  <si>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</si>
  <si>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</si>
  <si>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</si>
  <si>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</si>
  <si>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</si>
  <si>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</si>
  <si>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</si>
  <si>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</si>
  <si>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</si>
  <si>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</si>
  <si>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</si>
  <si>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</si>
  <si>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</si>
  <si>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PCM-20251116-00000202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</si>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</sst>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314.25206921296194</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0.11733541666762903</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45977.200495138888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45977.200495138888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45977.200495138888</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45977.200495138888</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45977.200495138888</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45977.200495138888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45977.200495138888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45977.200495138888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45977.200495138888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45977.200495138888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45977.200495138888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45977.200495138888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45977.200495138888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45977.200495138888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45977.200495138888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45977.200495138888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45977.200495138888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45977.200495138888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45977.200495138888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45977.200495138888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45977.200495138888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45977.200495138888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45977.200495138888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45977.200495138888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45977.200495138888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45977.200495138888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45977.200495138888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45977.200495138888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45977.200495138888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45977.200495138888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45977.200495138888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45977.200495138888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45977.200495138888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45977.200495138888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45977.200495138888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45977.200495138888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45977.200495138888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45977.200495138888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45977.200495138888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45977.200495138888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45977.200495138888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45977.200495138888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45977.200495138888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45977.200495138888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45977.200495138888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45977.200495138888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45977.200495138888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45977.200495138888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45977.200495138888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45977.200495138888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45977.200495138888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45977.200495138888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45977.200495138888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45977.200495138888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45977.200495138888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45977.200495138888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45977.200495138888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45977.200495138888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45977.200495138888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45977.200495138888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45977.200495138888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45977.200495138888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45977.200495138888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45977.200495138888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45977.200495138888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45977.200495138888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45977.200495138888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45977.200495138888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45977.200495138888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45977.200495138888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45977.200495138888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45977.200495138888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45977.200495138888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45977.200495138888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45977.200495138888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45977.200495138888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45977.200495138888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45977.200495138888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45977.200495138888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45977.200495138888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45977.200495138888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45977.200495138888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45977.200495138888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45977.200495138888</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13424AC4-CDA1-4AE2-A27C-752FF6B56A1B}"/>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152.20065717592661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0.7641525462968275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0.47740486110706115</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0.26797199073917</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0.18157152777712326</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45977.200495138888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45977.200495138888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45977.200495138888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45977.200495138888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45977.200495138888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45977.200495138888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45977.200495138888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45977.200495138888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45977.200495138888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45977.200495138888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45977.200495138888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45977.200495138888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45977.200495138888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45977.200495138888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45977.200495138888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45977.200495138888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45977.200495138888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45977.200495138888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45977.200495138888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45977.200495138888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45977.200495138888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45977.200495138888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45977.200495138888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45977.200495138888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45977.200495138888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45977.200495138888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45977.200495138888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45977.200495138888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45977.200495138888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45977.200495138888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45977.200495138888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45977.200495138888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45977.200495138888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45977.200495138888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45977.200495138888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45977.200495138888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45977.200495138888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45977.200495138888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45977.200495138888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45977.200495138888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45977.200495138888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45977.200495138888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45977.200495138888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45977.200495138888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45977.200495138888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45977.200495138888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45977.200495138888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45977.200495138888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45977.200495138888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45977.200495138888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45977.200495138888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45977.200495138888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45977.200495138888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45977.200495138888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45977.200495138888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45977.200495138888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45977.200495138888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45977.200495138888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45977.200495138888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45977.200495138888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45977.200495138888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45977.200495138888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45977.200495138888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45977.200495138888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45977.200495138888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45977.200495138888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45977.200495138888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45977.200495138888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45977.200495138888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45977.200495138888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45977.200495138888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45977.200495138888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45977.200495138888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45977.200495138888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45977.200495138888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45977.200495138888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45977.200495138888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45977.200495138888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45977.200495138888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45977.200495138888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45977.200495138888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45977.200495138888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45977.200495138888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45977.200495138888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45977.200495138888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45977.200495138888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45977.200495138888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45977.200495138888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45977.200495138888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45977.200495138888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45977.200495138888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45977.200495138888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45977.200495138888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45977.200495138888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45977.200495138888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45977.200495138888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45977.200495138888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45977.200495138888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45977.200495138888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45977.200495138888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45977.200495138888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45977.200495138888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45977.200495138888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45977.200495138888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45977.200495138888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45977.200495138888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45977.200495138888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45977.200495138888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45977.200495138888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45977.200495138888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45977.200495138888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45977.200495138888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45977.200495138888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45977.200495138888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45977.200495138888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45977.200495138888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45977.200495138888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45977.200495138888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45977.200495138888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45977.200495138888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45977.200495138888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45977.200495138888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45977.200495138888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45977.200495138888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45977.200495138888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45977.200495138888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45977.200495138888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45977.200495138888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45977.200495138888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45977.200495138888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45977.200495138888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45977.200495138888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45977.200495138888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45977.200495138888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45977.200495138888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45977.200495138888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45977.200495138888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45977.200495138888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45977.200495138888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45977.200495138888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45977.200495138888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45977.200495138888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45977.200495138888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45977.200495138888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45977.200495138888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45977.200495138888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45977.200495138888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45977.200495138888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45977.200495138888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45977.200495138888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45977.200495138888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45977.200495138888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45977.200495138888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45977.200495138888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45977.200495138888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45977.200495138888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45977.200495138888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45977.200495138888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45977.200495138888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45977.200495138888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45977.200495138888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45977.200495138888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45977.200495138888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45977.200495138888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45977.200495138888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45977.200495138888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45977.200495138888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45977.200495138888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45977.200495138888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45977.200495138888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45977.200495138888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45977.200495138888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45977.200495138888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45977.200495138888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45977.200495138888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45977.200495138888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45977.200495138888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45977.200495138888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45977.200495138888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45977.200495138888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45977.200495138888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45977.200495138888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45977.200495138888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45977.200495138888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45977.200495138888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45977.200495138888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45977.200495138888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45977.200495138888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45977.200495138888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45977.200495138888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45977.200495138888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45977.200495138888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45977.200495138888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45977.200495138888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45977.200495138888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45977.200495138888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45977.200495138888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45977.200495138888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45977.200495138888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45977.200495138888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45977.200495138888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45977.200495138888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45977.200495138888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45977.200495138888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45977.200495138888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45977.200495138888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45977.200495138888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45977.200495138888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45977.200495138888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45977.200495138888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45977.200495138888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45977.200495138888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45977.200495138888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45977.200495138888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45977.200495138888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45977.200495138888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45977.200495138888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45977.200495138888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45977.200495138888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45977.200495138888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45977.200495138888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45977.200495138888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45977.200495138888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45977.200495138888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45977.200495138888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45977.200495138888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45977.200495138888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45977.200495138888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45977.200495138888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45977.200495138888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45977.200495138888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45977.200495138888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45977.200495138888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45977.200495138888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45977.200495138888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45977.200495138888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45977.200495138888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45977.200495138888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45977.200495138888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45977.200495138888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45977.200495138888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45977.200495138888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45977.200495138888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45977.200495138888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45977.200495138888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45977.200495138888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45977.200495138888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45977.200495138888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45977.200495138888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45977.200495138888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45977.200495138888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45977.200495138888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45977.200495138888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45977.200495138888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45977.200495138888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45977.200495138888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45977.200495138888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45977.200495138888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45977.200495138888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45977.200495138888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45977.200495138888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45977.200495138888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45977.200495138888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45977.200495138888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45977.200495138888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45977.200495138888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45977.200495138888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45977.200495138888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45977.200495138888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45977.200495138888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45977.200495138888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45977.200495138888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45977.200495138888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45977.200495138888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45977.200495138888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45977.200495138888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45977.200495138888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45977.200495138888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45977.200495138888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45977.200495138888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45977.200495138888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45977.200495138888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45977.200495138888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45977.200495138888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45977.200495138888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45977.200495138888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45977.200495138888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45977.200495138888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45977.200495138888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45977.200495138888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45977.200495138888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45977.200495138888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45977.200495138888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45977.200495138888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45977.200495138888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45977.200495138888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45977.200495138888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45977.200495138888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45977.200495138888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45977.200495138888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45977.200495138888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45977.200495138888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45977.200495138888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45977.200495138888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45977.200495138888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45977.200495138888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45977.200495138888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45977.200495138888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45977.200495138888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45977.200495138888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45977.200495138888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45977.200495138888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45977.200495138888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45977.200495138888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45977.200495138888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45977.200495138888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45977.200495138888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45977.200495138888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45977.200495138888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45977.200495138888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45977.200495138888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45977.200495138888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45977.200495138888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45977.200495138888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45977.200495138888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45977.200495138888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45977.200495138888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45977.200495138888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45977.200495138888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45977.200495138888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45977.200495138888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45977.200495138888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45977.200495138888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45977.200495138888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45977.200495138888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45977.200495138888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45977.200495138888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45977.200495138888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45977.200495138888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45977.200495138888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45977.200495138888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45977.200495138888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45977.200495138888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45977.200495138888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45977.200495138888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45977.200495138888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45977.200495138888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45977.200495138888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45977.200495138888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45977.200495138888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45977.200495138888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45977.200495138888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45977.200495138888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45977.200495138888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45977.200495138888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45977.200495138888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45977.200495138888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45977.200495138888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45977.200495138888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45977.200495138888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45977.200495138888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45977.200495138888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45977.200495138888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45977.200495138888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45977.200495138888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45977.200495138888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45977.200495138888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45977.200495138888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45977.200495138888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45977.200495138888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45977.200495138888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45977.200495138888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45977.200495138888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45977.200495138888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45977.200495138888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45977.200495138888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45977.200495138888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45977.200495138888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45977.200495138888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45977.200495138888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45977.200495138888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45977.200495138888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45977.200495138888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45977.200495138888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45977.200495138888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45977.200495138888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45977.200495138888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45977.200495138888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45977.200495138888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45977.200495138888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45977.200495138888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45977.200495138888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45977.200495138888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45977.200495138888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45977.200495138888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45977.200495138888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45977.200495138888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45977.200495138888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45977.200495138888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45977.200495138888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45977.200495138888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45977.200495138888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45977.200495138888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45977.200495138888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45977.200495138888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45977.200495138888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45977.200495138888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45977.200495138888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45977.200495138888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45977.200495138888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45977.200495138888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45977.200495138888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45977.200495138888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45977.200495138888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45977.200495138888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45977.200495138888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45977.200495138888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45977.200495138888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45977.200495138888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45977.200495138888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45977.200495138888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45977.200495138888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45977.200495138888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45977.200495138888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45977.200495138888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45977.200495138888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45977.200495138888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45977.200495138888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45977.200495138888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45977.200495138888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45977.200495138888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45977.200495138888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45977.200495138888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45977.200495138888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45977.200495138888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45977.200495138888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45977.200495138888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45977.200495138888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45977.200495138888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45977.200495138888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45977.200495138888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45977.200495138888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45977.200495138888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45977.200495138888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45977.200495138888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45977.200495138888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45977.200495138888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45977.200495138888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45977.200495138888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45977.200495138888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45977.200495138888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45977.200495138888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45977.200495138888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45977.200495138888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45977.200495138888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45977.200495138888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45977.200495138888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45977.200495138888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45977.200495138888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45977.200495138888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45977.200495138888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45977.200495138888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45977.200495138888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45977.200495138888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45977.200495138888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45977.200495138888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45977.200495138888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45977.200495138888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45977.200495138888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45977.200495138888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45977.200495138888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45977.200495138888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45977.200495138888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45977.200495138888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45977.200495138888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45977.200495138888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45977.200495138888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45977.200495138888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45977.200495138888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45977.200495138888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45977.200495138888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45977.200495138888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45977.200495138888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45977.200495138888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45977.200495138888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45977.200495138888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45977.200495138888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45977.200495138888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45977.200495138888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45977.200495138888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45977.200495138888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45977.200495138888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45977.200495138888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45977.200495138888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45977.200495138888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45977.200495138888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45977.200495138888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45977.200495138888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45977.200495138888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45977.200495138888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45977.200495138888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45977.200495138888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45977.200495138888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45977.200495138888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45977.200495138888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45977.200495138888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45977.200495138888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45977.200495138888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45977.200495138888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45977.200495138888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45977.200495138888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45977.200495138888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45977.200495138888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45977.200495138888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45977.200495138888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45977.200495138888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45977.200495138888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45977.200495138888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45977.200495138888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45977.200495138888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45977.200495138888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45977.200495138888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45977.200495138888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45977.200495138888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45977.200495138888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45977.200495138888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45977.200495138888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45977.200495138888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45977.200495138888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45977.200495138888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45977.200495138888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45977.200495138888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45977.200495138888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45977.200495138888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45977.200495138888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45977.200495138888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45977.200495138888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45977.200495138888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45977.200495138888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45977.200495138888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45977.200495138888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45977.200495138888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45977.200495138888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45977.200495138888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45977.200495138888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45977.200495138888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45977.200495138888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45977.200495138888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45977.200495138888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45977.200495138888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45977.200495138888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45977.200495138888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45977.200495138888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45977.200495138888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45977.200495138888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45977.200495138888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45977.200495138888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45977.200495138888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45977.200495138888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45977.200495138888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45977.200495138888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45977.200495138888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45977.200495138888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45977.200495138888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45977.200495138888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45977.200495138888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45977.200495138888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45977.200495138888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45977.200495138888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45977.200495138888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45977.200495138888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45977.200495138888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45977.200495138888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45977.200495138888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45977.200495138888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45977.200495138888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45977.200495138888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45977.200495138888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45977.200495138888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45977.200495138888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45977.200495138888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45977.200495138888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45977.200495138888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45977.200495138888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45977.200495138888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45977.200495138888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45977.200495138888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45977.200495138888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45977.200495138888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45977.200495138888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45977.200495138888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45977.200495138888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45977.200495138888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45977.200495138888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45977.200495138888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45977.200495138888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45977.200495138888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45977.200495138888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45977.200495138888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45977.200495138888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45977.200495138888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45977.200495138888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45977.200495138888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45977.200495138888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45977.200495138888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45977.200495138888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45977.200495138888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45977.200495138888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45977.200495138888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45977.200495138888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45977.200495138888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45977.200495138888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45977.200495138888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45977.200495138888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45977.200495138888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45977.200495138888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45977.200495138888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45977.200495138888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45977.200495138888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45977.200495138888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45977.200495138888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45977.200495138888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45977.200495138888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45977.200495138888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45977.200495138888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45977.200495138888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45977.200495138888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45977.200495138888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45977.200495138888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45977.200495138888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45977.200495138888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45977.200495138888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45977.200495138888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45977.200495138888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45977.200495138888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45977.200495138888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45977.200495138888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45977.200495138888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45977.200495138888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45977.200495138888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45977.200495138888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45977.200495138888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45977.200495138888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45977.200495138888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45977.200495138888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45977.200495138888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45977.200495138888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45977.200495138888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45977.200495138888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45977.200495138888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45977.200495138888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45977.200495138888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45977.200495138888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45977.200495138888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45977.200495138888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45977.200495138888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45977.200495138888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45977.200495138888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45977.200495138888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45977.200495138888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45977.200495138888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45977.200495138888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45977.200495138888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45977.200495138888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45977.200495138888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45977.200495138888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45977.200495138888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45977.200495138888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45977.200495138888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45977.200495138888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45977.200495138888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45977.200495138888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45977.200495138888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45977.200495138888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45977.200495138888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45977.200495138888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45977.200495138888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45977.200495138888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45977.200495138888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45977.200495138888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45977.200495138888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45977.200495138888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45977.200495138888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45977.200495138888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45977.200495138888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45977.200495138888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45977.200495138888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45977.200495138888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45977.200495138888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45977.200495138888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45977.200495138888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45977.200495138888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45977.200495138888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45977.200495138888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45977.200495138888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45977.200495138888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45977.200495138888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45977.200495138888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45977.200495138888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45977.200495138888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45977.200495138888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45977.200495138888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45977.200495138888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45977.200495138888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45977.200495138888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45977.200495138888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45977.200495138888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45977.200495138888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45977.200495138888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45977.200495138888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45977.200495138888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45977.200495138888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45977.200495138888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45977.200495138888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45977.200495138888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45977.200495138888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45977.200495138888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45977.200495138888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45977.200495138888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45977.200495138888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45977.200495138888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45977.200495138888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45977.200495138888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45977.200495138888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45977.200495138888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45977.200495138888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45977.200495138888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45977.200495138888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45977.200495138888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45977.200495138888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45977.200495138888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45977.200495138888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45977.200495138888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45977.200495138888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45977.200495138888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45977.200495138888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45977.200495138888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45977.200495138888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45977.200495138888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45977.200495138888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45977.200495138888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45977.200495138888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45977.200495138888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45977.200495138888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45977.200495138888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45977.200495138888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45977.200495138888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45977.200495138888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45977.200495138888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45977.200495138888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45977.200495138888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45977.200495138888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45977.200495138888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45977.200495138888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45977.200495138888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45977.200495138888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45977.200495138888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45977.200495138888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45977.200495138888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45977.200495138888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45977.200495138888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45977.200495138888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45977.200495138888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45977.200495138888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45977.200495138888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45977.200495138888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45977.200495138888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45977.200495138888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45977.200495138888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45977.200495138888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45977.200495138888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45977.200495138888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45977.200495138888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45977.200495138888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45977.200495138888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45977.200495138888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45977.200495138888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45977.200495138888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45977.200495138888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45977.200495138888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45977.200495138888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45977.200495138888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45977.200495138888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45977.200495138888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45977.200495138888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45977.200495138888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45977.200495138888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45977.200495138888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45977.200495138888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45977.200495138888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45977.200495138888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45977.200495138888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45977.200495138888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45977.200495138888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45977.200495138888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45977.200495138888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45977.200495138888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45977.200495138888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45977.200495138888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45977.200495138888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45977.200495138888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45977.200495138888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45977.200495138888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45977.200495138888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45977.200495138888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45977.200495138888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45977.200495138888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45977.200495138888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45977.200495138888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45977.200495138888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45977.200495138888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45977.200495138888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45977.200495138888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45977.200495138888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45977.200495138888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45977.200495138888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45977.200495138888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45977.200495138888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45977.200495138888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45977.200495138888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45977.200495138888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45977.200495138888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45977.200495138888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45977.200495138888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45977.200495138888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45977.200495138888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45977.200495138888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45977.200495138888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45977.200495138888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45977.200495138888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45977.200495138888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45977.200495138888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45977.200495138888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45977.200495138888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45977.200495138888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45977.200495138888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45977.200495138888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45977.200495138888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45977.200495138888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45977.200495138888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45977.200495138888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45977.200495138888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45977.200495138888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45977.200495138888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45977.200495138888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45977.200495138888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45977.200495138888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45977.200495138888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45977.200495138888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45977.200495138888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45977.200495138888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45977.200495138888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45977.200495138888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45977.200495138888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45977.200495138888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45977.200495138888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45977.200495138888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45977.200495138888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45977.200495138888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45977.200495138888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45977.200495138888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45977.200495138888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45977.200495138888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45977.200495138888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45977.200495138888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45977.200495138888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45977.200495138888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45977.200495138888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45977.200495138888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45977.200495138888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45977.200495138888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45977.200495138888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45977.200495138888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45977.200495138888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45977.200495138888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45977.200495138888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45977.200495138888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45977.200495138888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45977.200495138888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45977.200495138888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45977.200495138888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45977.200495138888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45977.200495138888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45977.200495138888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45977.200495138888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45977.200495138888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45977.200495138888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45977.200495138888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45977.200495138888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45977.200495138888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45977.200495138888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45977.200495138888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45977.200495138888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45977.200495138888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45977.200495138888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45977.200495138888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45977.200495138888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45977.200495138888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45977.200495138888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45977.200495138888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45977.200495138888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45977.200495138888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45977.200495138888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45977.200495138888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45977.200495138888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45977.200495138888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45977.200495138888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45977.200495138888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45977.200495138888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45977.200495138888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45977.200495138888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45977.200495138888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45977.200495138888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45977.200495138888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45977.200495138888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45977.200495138888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45977.200495138888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45977.200495138888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45977.200495138888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45977.200495138888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45977.200495138888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45977.200495138888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45977.200495138888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45977.200495138888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45977.200495138888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45977.200495138888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45977.200495138888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45977.200495138888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45977.200495138888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45977.200495138888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45977.200495138888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45977.200495138888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45977.200495138888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45977.200495138888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45977.200495138888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45977.200495138888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45977.200495138888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45977.200495138888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45977.200495138888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45977.200495138888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45977.200495138888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45977.200495138888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45977.200495138888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45977.200495138888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45977.200495138888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45977.200495138888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45977.200495138888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45977.200495138888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45977.200495138888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45977.200495138888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45977.200495138888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45977.200495138888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45977.200495138888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45977.200495138888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45977.200495138888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45977.200495138888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45977.200495138888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45977.200495138888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45977.200495138888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45977.200495138888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45977.200495138888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45977.200495138888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45977.200495138888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45977.200495138888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45977.200495138888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45977.200495138888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45977.200495138888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45977.200495138888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45977.200495138888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45977.200495138888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45977.200495138888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45977.200495138888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45977.200495138888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45977.200495138888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45977.200495138888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45977.200495138888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45977.200495138888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45977.200495138888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45977.200495138888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45977.200495138888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45977.200495138888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45977.200495138888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45977.200495138888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45977.200495138888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45977.200495138888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45977.200495138888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45977.200495138888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45977.200495138888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45977.200495138888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45977.200495138888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45977.200495138888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45977.200495138888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45977.200495138888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45977.200495138888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45977.200495138888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45977.200495138888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45977.200495138888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45977.200495138888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45977.200495138888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45977.200495138888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45977.200495138888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45977.200495138888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45977.200495138888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45977.200495138888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45977.200495138888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45977.200495138888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45977.200495138888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45977.200495138888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45977.200495138888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45977.200495138888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45977.200495138888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45977.200495138888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45977.200495138888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273.71977754629188</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0.61138634259259561</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0.41422199073713273</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0.1075784722197568</v>
      </c>
      <c r="H5" s="96">
        <v>45977.092881944445</v>
      </c>
      <c r="I5" s="135" t="str">
        <f>IFERROR(VLOOKUP(D5,DB!A:F,6,0),"")</f>
        <v>Generator-SG</v>
      </c>
      <c r="J5" s="135" t="str">
        <f>IFERROR(VLOOKUP(D5,DB!A:G,7,0),"")</f>
        <v>Weak</v>
      </c>
      <c r="K5" s="98" t="s">
        <v>39121</v>
      </c>
      <c r="L5" s="92" t="str">
        <f>IFERROR(VLOOKUP(D5,DB!A:I,9,0),"")</f>
        <v>Latis</v>
      </c>
    </row>
    <row r="6" spans="1:16" ht="15" customHeight="1">
      <c r="A6" s="135"/>
      <c r="B6" s="135" t="str">
        <f>IFERROR(VLOOKUP(D6,DB!A:K,11,0),"")</f>
        <v/>
      </c>
      <c r="C6" s="94"/>
      <c r="D6" s="92"/>
      <c r="E6" s="95"/>
      <c r="F6" s="96"/>
      <c r="G6" s="97">
        <f ca="1">IFERROR(NOW()-F6,"")</f>
        <v>45977.200495138888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45977.200495138888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45977.200495138888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45977.200495138888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45977.200495138888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45977.200495138888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45977.200495138888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45977.200495138888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45977.200495138888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45977.200495138888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45977.200495138888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45977.200495138888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45977.200495138888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45977.200495138888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45977.200495138888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45977.200495138888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45977.200495138888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45977.200495138888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45977.200495138888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45977.200495138888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45977.200495138888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45977.200495138888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45977.200495138888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45977.200495138888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45977.200495138888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45977.200495138888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45977.200495138888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45977.200495138888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45977.200495138888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45977.200495138888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45977.200495138888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45977.200495138888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45977.200495138888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45977.200495138888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45977.200495138888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45977.200495138888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45977.200495138888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45977.200495138888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45977.200495138888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45977.200495138888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45977.200495138888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45977.200495138888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45977.200495138888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45977.200495138888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45977.200495138888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45977.200495138888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45977.200495138888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45977.200495138888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45977.200495138888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45977.200495138888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45977.200495138888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45977.200495138888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45977.200495138888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45977.200495138888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45977.200495138888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45977.200495138888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45977.200495138888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45977.200495138888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45977.200495138888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45977.200495138888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45977.200495138888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45977.200495138888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45977.200495138888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45977.200495138888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45977.200495138888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45977.200495138888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45977.200495138888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45977.200495138888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45977.200495138888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45977.200495138888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45977.200495138888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45977.200495138888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45977.200495138888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45977.200495138888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45977.200495138888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45977.200495138888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45977.200495138888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85.368434953699762</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39024</v>
      </c>
      <c r="F3" s="38">
        <v>45926.188877314817</v>
      </c>
      <c r="G3" s="116">
        <f t="shared" ref="G3" ca="1" si="0">IFERROR(NOW()-F3,"")</f>
        <v>51.011617824071436</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39024</v>
      </c>
      <c r="F4" s="125">
        <v>45948.661111111112</v>
      </c>
      <c r="G4" s="126">
        <f t="shared" ref="G4" ca="1" si="1">IFERROR(NOW()-F4,"")</f>
        <v>28.539384027775668</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c r="D6" s="124" t="s">
        <v>33027</v>
      </c>
      <c r="E6" s="124" t="s">
        <v>39021</v>
      </c>
      <c r="F6" s="158">
        <v>45977.009479166663</v>
      </c>
      <c r="G6" s="126">
        <f t="shared" ref="G6:G31" ca="1" si="2">IFERROR(NOW()-F6,"")</f>
        <v>0.19101597222470446</v>
      </c>
      <c r="H6" s="158">
        <v>45976.947858796295</v>
      </c>
      <c r="I6" s="124" t="str">
        <f>IFERROR(VLOOKUP(D6,DB!A:F,6,0),"")</f>
        <v>SCECO</v>
      </c>
      <c r="J6" s="124" t="str">
        <f>IFERROR(VLOOKUP(D6,DB!A:G,7,0),"")</f>
        <v>No BB Design</v>
      </c>
      <c r="K6" s="124" t="s">
        <v>39132</v>
      </c>
      <c r="L6" s="124" t="str">
        <f>IFERROR(VLOOKUP(D6,DB!A:I,9,0),"")</f>
        <v>Latis</v>
      </c>
    </row>
    <row r="7" spans="1:13">
      <c r="A7" s="124"/>
      <c r="B7" s="124" t="str">
        <f>IFERROR(VLOOKUP(D7,DB!A:K,11,0),"")</f>
        <v/>
      </c>
      <c r="C7" s="124"/>
      <c r="D7" s="124"/>
      <c r="E7" s="124"/>
      <c r="F7" s="124"/>
      <c r="G7" s="126">
        <f t="shared" ca="1" si="2"/>
        <v>45977.200495138888</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45977.200495138888</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45977.200495138888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45977.200495138888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45977.200495138888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45977.200495138888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45977.200495138888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45977.200495138888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45977.200495138888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45977.200495138888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45977.200495138888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45977.200495138888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45977.200495138888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45977.200495138888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45977.200495138888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45977.200495138888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45977.200495138888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45977.200495138888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45977.200495138888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45977.200495138888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45977.200495138888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45977.200495138888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45977.200495138888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45977.200495138888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45977.200495138888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45977.200495138888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45977.200495138888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45977.200495138888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45977.200495138888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45977.200495138888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45977.200495138888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45977.200495138888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45977.200495138888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45977.200495138888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45977.200495138888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45977.200495138888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45977.200495138888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45977.200495138888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45977.200495138888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45977.200495138888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45977.200495138888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45977.200495138888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45977.200495138888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45977.200495138888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45977.200495138888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45977.200495138888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45977.200495138888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45977.200495138888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45977.200495138888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45977.200495138888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45977.200495138888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45977.200495138888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45977.200495138888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45977.200495138888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45977.200495138888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45977.200495138888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45977.200495138888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45977.200495138888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45977.200495138888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45977.200495138888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45977.200495138888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45977.200495138888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45977.200495138888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45977.200495138888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45977.200495138888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45977.200495138888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45977.200495138888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45977.200495138888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45977.200495138888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45977.200495138888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45977.200495138888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45977.200495138888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45977.200495138888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45977.200495138888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45977.200495138888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45977.200495138888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45977.200495138888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45977.200495138888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45977.200495138888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45977.200495138888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45977.200495138888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45977.200495138888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45977.200495138888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45977.200495138888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45977.200495138888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45977.200495138888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45977.200495138888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45977.200495138888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45977.200495138888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45977.200495138888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45977.200495138888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45977.200495138888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45977.200495138888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45977.200495138888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45977.200495138888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45977.200495138888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45977.200495138888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45977.200495138888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45977.200495138888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45977.200495138888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45977.200495138888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45977.200495138888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45977.200495138888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45977.200495138888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45977.200495138888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45977.200495138888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45977.200495138888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45977.200495138888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45977.200495138888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45977.200495138888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45977.200495138888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45977.200495138888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45977.200495138888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45977.200495138888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45977.200495138888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45977.200495138888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45977.200495138888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45977.200495138888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45977.200495138888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45977.200495138888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45977.200495138888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45977.200495138888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45977.200495138888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45977.200495138888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45977.200495138888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45977.200495138888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45977.200495138888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45977.200495138888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45977.200495138888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45977.200495138888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45977.200495138888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45977.200495138888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45977.200495138888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45977.200495138888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45977.200495138888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45977.200495138888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45977.200495138888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45977.200495138888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45977.200495138888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45977.200495138888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45977.200495138888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45977.200495138888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45977.200495138888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45977.200495138888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45977.200495138888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45977.200495138888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45977.200495138888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45977.200495138888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45977.200495138888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45977.200495138888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45977.200495138888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45977.200495138888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45977.200495138888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45977.200495138888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45977.200495138888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45977.200495138888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45977.200495138888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45977.200495138888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45977.200495138888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45977.200495138888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45977.200495138888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45977.200495138888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45977.200495138888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45977.200495138888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45977.200495138888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45977.200495138888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45977.200495138888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45977.200495138888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45977.200495138888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45977.200495138888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45977.200495138888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45977.200495138888</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45977.200495138888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45977.200495138888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45977.200495138888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45977.200495138888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45977.200495138888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45977.200495138888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45977.200495138888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45977.200495138888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45977.200495138888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45977.200495138888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45977.200495138888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45977.200495138888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45977.200495138888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45977.200495138888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45977.200495138888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45977.200495138888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45977.200495138888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45977.200495138888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45977.200495138888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45977.200495138888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45977.200495138888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45977.200495138888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45977.200495138888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45977.200495138888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45977.200495138888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45977.200495138888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45977.200495138888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45977.200495138888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45977.200495138888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45977.200495138888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45977.200495138888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45977.200495138888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45977.200495138888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45977.200495138888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45977.200495138888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45977.200495138888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45977.200495138888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45977.200495138888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45977.200495138888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45977.200495138888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45977.200495138888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45977.200495138888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45977.200495138888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45977.200495138888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45977.200495138888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45977.200495138888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45977.200495138888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45977.200495138888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45977.200495138888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45977.200495138888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45977.200495138888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45977.200495138888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45977.200495138888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45977.200495138888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45977.200495138888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45977.200495138888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45977.200495138888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45977.200495138888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45977.200495138888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45977.200495138888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45977.200495138888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45977.200495138888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45977.200495138888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45977.200495138888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45977.200495138888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45977.200495138888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45977.200495138888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45977.200495138888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45977.200495138888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45977.200495138888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45977.200495138888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45977.200495138888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45977.200495138888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45977.200495138888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45977.200495138888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45977.200495138888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45977.200495138888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45977.200495138888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45977.200495138888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45977.200495138888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45977.200495138888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45977.200495138888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45977.200495138888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45977.200495138888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45977.200495138888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45977.200495138888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45977.200495138888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45977.200495138888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45977.200495138888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45977.200495138888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45977.200495138888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45977.200495138888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45977.200495138888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45977.200495138888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45977.200495138888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45977.200495138888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45977.200495138888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45977.200495138888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45977.200495138888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45977.200495138888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45977.200495138888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45977.200495138888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45977.200495138888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45977.200495138888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45977.200495138888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45977.200495138888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45977.200495138888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45977.200495138888</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2025-11-16T01:50:46Z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